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0"/>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7548" documentId="13_ncr:1_{F6CB121F-512D-4AA6-A0C1-0FB36C537598}" xr6:coauthVersionLast="47" xr6:coauthVersionMax="47" xr10:uidLastSave="{522F1FAC-EC1C-4D6F-A563-0CB90F6625DF}"/>
  <bookViews>
    <workbookView xWindow="-109" yWindow="-109" windowWidth="26301" windowHeight="14169" firstSheet="4"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3" i="4" l="1"/>
  <c r="I3" i="4"/>
  <c r="J3" i="4"/>
  <c r="I4" i="4"/>
  <c r="J4" i="4"/>
  <c r="I150" i="6"/>
  <c r="I149" i="6"/>
  <c r="I148" i="6"/>
  <c r="I147" i="6"/>
  <c r="I146" i="6"/>
  <c r="I145" i="6"/>
  <c r="I144" i="6"/>
  <c r="I143" i="6"/>
  <c r="I142" i="6"/>
  <c r="I141" i="6"/>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J2" i="6"/>
  <c r="J3" i="6"/>
  <c r="J4" i="6"/>
  <c r="I3" i="5"/>
  <c r="B2" i="6"/>
  <c r="G2" i="6"/>
  <c r="L2" i="6"/>
  <c r="B3" i="6"/>
  <c r="G3" i="6"/>
  <c r="L3" i="6"/>
  <c r="B4" i="6"/>
  <c r="G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140" i="6"/>
  <c r="G140" i="6"/>
  <c r="J140" i="6"/>
  <c r="L140" i="6"/>
  <c r="B141" i="6"/>
  <c r="G141" i="6"/>
  <c r="J141" i="6"/>
  <c r="L141" i="6"/>
  <c r="B142" i="6"/>
  <c r="G142" i="6"/>
  <c r="J142" i="6"/>
  <c r="L142" i="6"/>
  <c r="B143" i="6"/>
  <c r="G143" i="6"/>
  <c r="J143" i="6"/>
  <c r="L143" i="6"/>
  <c r="B144" i="6"/>
  <c r="G144" i="6"/>
  <c r="J144" i="6"/>
  <c r="L144" i="6"/>
  <c r="B145" i="6"/>
  <c r="G145" i="6"/>
  <c r="J145" i="6"/>
  <c r="L145" i="6"/>
  <c r="B146" i="6"/>
  <c r="G146" i="6"/>
  <c r="J146" i="6"/>
  <c r="L146" i="6"/>
  <c r="B147" i="6"/>
  <c r="G147" i="6"/>
  <c r="J147" i="6"/>
  <c r="L147" i="6"/>
  <c r="B148" i="6"/>
  <c r="G148" i="6"/>
  <c r="J148" i="6"/>
  <c r="L148" i="6"/>
  <c r="B149" i="6"/>
  <c r="G149" i="6"/>
  <c r="J149" i="6"/>
  <c r="L149" i="6"/>
  <c r="B150" i="6"/>
  <c r="G150" i="6"/>
  <c r="J150" i="6"/>
  <c r="L150"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 i="5"/>
  <c r="G4" i="5"/>
  <c r="I4" i="5"/>
  <c r="J4" i="5"/>
  <c r="L4" i="5"/>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L3" i="1"/>
  <c r="L4" i="1"/>
  <c r="L5" i="1"/>
  <c r="L6" i="1"/>
  <c r="L7" i="1"/>
  <c r="L8" i="1"/>
  <c r="L9" i="1"/>
  <c r="L10" i="1"/>
  <c r="J3" i="1"/>
  <c r="J4" i="1"/>
  <c r="J5" i="1"/>
  <c r="J6" i="1"/>
  <c r="J7" i="1"/>
  <c r="J8" i="1"/>
  <c r="J9" i="1"/>
  <c r="J10" i="1"/>
  <c r="I3" i="1"/>
  <c r="I4" i="1"/>
  <c r="I5" i="1"/>
  <c r="I6" i="1"/>
  <c r="I7" i="1"/>
  <c r="I8" i="1"/>
  <c r="I9" i="1"/>
  <c r="I10" i="1"/>
  <c r="G3" i="1"/>
  <c r="G4" i="1"/>
  <c r="G5" i="1"/>
  <c r="G6" i="1"/>
  <c r="G7" i="1"/>
  <c r="G8" i="1"/>
  <c r="G9" i="1"/>
  <c r="G10" i="1"/>
  <c r="B3" i="1"/>
  <c r="B4" i="1"/>
  <c r="B5" i="1"/>
  <c r="B6" i="1"/>
  <c r="B7" i="1"/>
  <c r="B8" i="1"/>
  <c r="B9" i="1"/>
  <c r="B10"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I2" i="3"/>
  <c r="I3" i="3"/>
  <c r="I4" i="3"/>
  <c r="I5" i="3"/>
  <c r="I6"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alcChain>
</file>

<file path=xl/sharedStrings.xml><?xml version="1.0" encoding="utf-8"?>
<sst xmlns="http://schemas.openxmlformats.org/spreadsheetml/2006/main" count="179025" uniqueCount="39105">
  <si>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</si>
  <si>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</si>
  <si>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</si>
  <si>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</si>
  <si>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</si>
  <si>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</si>
  <si>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</si>
  <si>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</si>
  <si>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</si>
  <si>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</si>
  <si>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</si>
  <si>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</si>
  <si>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</si>
  <si>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</si>
  <si>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</si>
  <si>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</si>
  <si>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</si>
  <si>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</si>
  <si>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</si>
  <si>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</si>
  <si>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</si>
  <si>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</si>
  <si>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</si>
  <si>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</si>
  <si>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</si>
  <si>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</si>
  <si>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</si>
  <si>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</si>
  <si>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</si>
  <si>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</si>
  <si>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</si>
  <si>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</si>
  <si>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</si>
  <si>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</si>
  <si>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</si>
  <si>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</si>
  <si>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</si>
  <si>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</si>
  <si>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</si>
  <si>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</si>
  <si>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</si>
  <si>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</si>
  <si>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</si>
  <si>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</si>
  <si>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</si>
  <si>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</si>
  <si>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</si>
  <si>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</si>
  <si>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</si>
  <si>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</si>
  <si>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</si>
  <si>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</si>
  <si>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</si>
  <si>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</si>
  <si>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</si>
  <si>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</si>
  <si>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</si>
  <si>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</si>
  <si>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</si>
  <si>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</si>
  <si>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</si>
  <si>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</si>
  <si>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</si>
  <si>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</si>
  <si>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</si>
  <si>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</si>
  <si>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</si>
  <si>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</si>
  <si>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</si>
  <si>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</si>
  <si>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</si>
  <si>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</si>
  <si>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</si>
  <si>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</si>
  <si>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</si>
  <si>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</si>
  <si>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</si>
  <si>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</si>
  <si>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</si>
  <si>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</si>
  <si>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</si>
  <si>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</si>
  <si>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</si>
  <si>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</si>
  <si>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</si>
  <si>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</si>
  <si>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</si>
  <si>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</si>
  <si>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</si>
  <si>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</si>
  <si>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</si>
  <si>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</si>
  <si>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</si>
  <si>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</si>
  <si>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</si>
  <si>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</si>
  <si>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</si>
  <si>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</si>
  <si>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</si>
  <si>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</si>
  <si>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</si>
  <si>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</si>
  <si>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</si>
  <si>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</si>
  <si>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</si>
  <si>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</si>
  <si>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</si>
  <si>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</si>
  <si>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</si>
  <si>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</si>
  <si>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</si>
  <si>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</si>
  <si>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</si>
  <si>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</si>
  <si>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</si>
  <si>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</si>
  <si>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</si>
  <si>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</si>
  <si>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</si>
  <si>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</si>
  <si>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</si>
  <si>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</si>
  <si>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</si>
  <si>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</si>
  <si>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</si>
  <si>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</si>
  <si>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</si>
  <si>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</si>
  <si>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</si>
  <si>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</si>
  <si>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</si>
  <si>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</si>
  <si>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</si>
  <si>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</si>
  <si>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</si>
  <si>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</si>
  <si>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</si>
  <si>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</si>
  <si>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</si>
  <si>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</si>
  <si>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</si>
  <si>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</si>
  <si>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</si>
  <si>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</si>
  <si>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</si>
  <si>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</si>
  <si>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</si>
  <si>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</si>
  <si>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</si>
  <si>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</si>
  <si>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</si>
  <si>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</si>
  <si>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</si>
  <si>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</si>
  <si>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</si>
  <si>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</si>
  <si>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</si>
  <si>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</si>
  <si>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</si>
  <si>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</si>
  <si>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</si>
  <si>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</si>
  <si>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</si>
  <si>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</si>
  <si>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</si>
  <si>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</si>
  <si>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</si>
  <si>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</si>
  <si>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</si>
  <si>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</si>
  <si>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</si>
  <si>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</si>
  <si>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</si>
  <si>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</si>
  <si>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</si>
  <si>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</si>
  <si>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</si>
  <si>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</si>
  <si>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</si>
  <si>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</si>
  <si>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</si>
  <si>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</si>
  <si>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</si>
  <si>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</si>
  <si>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</si>
  <si>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</si>
  <si>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</si>
  <si>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</si>
  <si>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</si>
  <si>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</si>
  <si>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</si>
  <si>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</si>
  <si>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</si>
  <si>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</si>
  <si>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</si>
  <si>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</si>
  <si>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</si>
  <si>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</si>
  <si>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</si>
  <si>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</si>
  <si>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</si>
  <si>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</si>
  <si>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</si>
  <si>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</si>
  <si>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</si>
  <si>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</si>
  <si>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</si>
  <si>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</si>
  <si>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</si>
  <si>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</si>
  <si>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</si>
  <si>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</si>
  <si>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</si>
  <si>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</si>
  <si>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</si>
  <si>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</si>
  <si>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</si>
  <si>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</si>
  <si>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</si>
  <si>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</si>
  <si>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</si>
  <si>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</si>
  <si>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</si>
  <si>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</si>
  <si>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</si>
  <si>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</si>
  <si>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</si>
  <si>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</si>
  <si>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</si>
  <si>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</si>
  <si>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</si>
  <si>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</si>
  <si>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</si>
  <si>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</si>
  <si>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</si>
  <si>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</si>
  <si>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</si>
  <si>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</si>
  <si>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</si>
  <si>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</si>
  <si>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</si>
  <si>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</si>
  <si>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</si>
  <si>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</si>
  <si>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</si>
  <si>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</si>
  <si>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</si>
  <si>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</si>
  <si>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</si>
  <si>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</si>
  <si>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</si>
  <si>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</si>
  <si>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</si>
  <si>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</si>
  <si>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</si>
  <si>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</si>
  <si>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</si>
  <si>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</si>
  <si>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</si>
  <si>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</si>
  <si>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</si>
  <si>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</si>
  <si>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</si>
  <si>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</si>
  <si>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</si>
  <si>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</si>
  <si>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</si>
  <si>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</si>
  <si>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</si>
  <si>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</si>
  <si>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</si>
  <si>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</si>
  <si>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</si>
  <si>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</si>
  <si>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</si>
  <si>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</si>
  <si>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</si>
  <si>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</si>
  <si>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</si>
  <si>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</si>
  <si>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</si>
  <si>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</si>
  <si>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</si>
  <si>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</si>
  <si>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</si>
  <si>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</si>
  <si>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</si>
  <si>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</si>
  <si>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</si>
  <si>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</si>
  <si>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</si>
  <si>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</si>
  <si>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</si>
  <si>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</si>
  <si>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</si>
  <si>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</si>
  <si>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</si>
  <si>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</si>
  <si>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</si>
  <si>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</si>
  <si>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</si>
  <si>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</si>
  <si>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</si>
  <si>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</si>
  <si>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</si>
  <si>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</si>
  <si>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</si>
  <si>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</si>
  <si>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</si>
  <si>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</si>
  <si>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</si>
  <si>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</si>
  <si>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</si>
  <si>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</si>
  <si>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</si>
  <si>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</si>
  <si>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</si>
  <si>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</si>
  <si>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</si>
  <si>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</si>
  <si>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</si>
  <si>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</si>
  <si>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</si>
  <si>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</si>
  <si>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</si>
  <si>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</si>
  <si>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</si>
  <si>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</si>
  <si>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</si>
  <si>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</si>
  <si>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</si>
  <si>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</si>
  <si>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</si>
  <si>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</si>
  <si>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</si>
  <si>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</si>
  <si>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</si>
  <si>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</si>
  <si>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</si>
  <si>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</si>
  <si>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</si>
  <si>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</si>
  <si>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</si>
  <si>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</si>
  <si>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</si>
  <si>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</si>
  <si>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</si>
  <si>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</si>
  <si>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</si>
  <si>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</si>
  <si>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</si>
  <si>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</si>
  <si>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</si>
  <si>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</si>
  <si>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</si>
  <si>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</si>
  <si>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</si>
  <si>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</si>
  <si>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</si>
  <si>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</si>
  <si>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</si>
  <si>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</si>
  <si>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</si>
  <si>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</si>
  <si>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</si>
  <si>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</si>
  <si>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</si>
  <si>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</si>
  <si>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</si>
  <si>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</si>
  <si>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</si>
  <si>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</si>
  <si>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</si>
  <si>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</si>
  <si>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</si>
  <si>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</si>
  <si>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</si>
  <si>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</si>
  <si>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</si>
  <si>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</si>
  <si>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</si>
  <si>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</si>
  <si>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</si>
  <si>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</si>
  <si>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</si>
  <si>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</si>
  <si>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</si>
  <si>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</si>
  <si>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</si>
  <si>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</si>
  <si>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</si>
  <si>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</si>
  <si>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</si>
  <si>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</si>
  <si>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</si>
  <si>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</si>
  <si>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</si>
  <si>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</si>
  <si>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</si>
  <si>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</si>
  <si>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</si>
  <si>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</si>
  <si>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</si>
  <si>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</si>
  <si>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</si>
  <si>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</si>
  <si>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</si>
  <si>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</si>
  <si>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</si>
  <si>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</si>
  <si>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</si>
  <si>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</si>
  <si>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</si>
  <si>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</si>
  <si>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</si>
  <si>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</si>
  <si>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</si>
  <si>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</si>
  <si>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</si>
  <si>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</si>
  <si>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</si>
  <si>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</si>
  <si>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</si>
  <si>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</si>
  <si>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</si>
  <si>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</si>
  <si>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</si>
  <si>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</si>
  <si>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</si>
  <si>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</si>
  <si>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</si>
  <si>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</si>
  <si>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</si>
  <si>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</si>
  <si>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</si>
  <si>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</si>
  <si>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</si>
  <si>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</si>
  <si>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</si>
  <si>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</si>
  <si>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</si>
  <si>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</si>
  <si>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</si>
  <si>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</si>
  <si>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</si>
  <si>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</si>
  <si>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</si>
  <si>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</si>
  <si>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</si>
  <si>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</si>
  <si>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</si>
  <si>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</si>
  <si>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</si>
  <si>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</si>
  <si>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</si>
  <si>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</si>
  <si>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</si>
  <si>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</si>
  <si>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</si>
  <si>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</si>
  <si>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</si>
  <si>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</si>
  <si>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</si>
  <si>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</si>
  <si>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</si>
  <si>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</si>
  <si>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</si>
  <si>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</si>
  <si>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</si>
  <si>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</si>
  <si>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</si>
  <si>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</si>
  <si>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</si>
  <si>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</si>
  <si>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</si>
  <si>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</si>
  <si>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</si>
  <si>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</si>
  <si>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</si>
  <si>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</si>
  <si>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</si>
  <si>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</si>
  <si>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</si>
  <si>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</si>
  <si>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</si>
  <si>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</si>
  <si>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</si>
  <si>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</si>
  <si>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</si>
  <si>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</si>
  <si>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</si>
  <si>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</si>
  <si>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</si>
  <si>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</si>
  <si>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</si>
  <si>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</si>
  <si>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</si>
  <si>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</si>
  <si>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</si>
  <si>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</si>
  <si>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</si>
  <si>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</si>
  <si>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</si>
  <si>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</si>
  <si>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</si>
  <si>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</si>
  <si>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</si>
  <si>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</si>
  <si>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</si>
  <si>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</si>
  <si>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</si>
  <si>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</si>
  <si>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</si>
  <si>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</si>
  <si>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</si>
  <si>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</si>
  <si>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</si>
  <si>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</si>
  <si>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</si>
  <si>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</si>
  <si>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</si>
  <si>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</si>
  <si>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</si>
  <si>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</si>
  <si>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</si>
  <si>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</si>
  <si>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</si>
  <si>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</si>
  <si>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</si>
  <si>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</si>
  <si>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</si>
  <si>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</si>
  <si>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</si>
  <si>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</si>
  <si>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</si>
  <si>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</si>
  <si>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</si>
  <si>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</si>
  <si>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</si>
  <si>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</si>
  <si>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</si>
  <si>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</si>
  <si>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</si>
  <si>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</si>
  <si>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</si>
  <si>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</si>
  <si>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</si>
  <si>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</si>
  <si>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</si>
  <si>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</si>
  <si>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</si>
  <si>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</si>
  <si>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</si>
  <si>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</si>
  <si>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</si>
  <si>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</si>
  <si>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</si>
  <si>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</si>
  <si>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</si>
  <si>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</si>
  <si>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</si>
  <si>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</si>
  <si>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</si>
  <si>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</si>
  <si>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</si>
  <si>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</si>
  <si>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</si>
  <si>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</si>
  <si>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</si>
  <si>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</si>
  <si>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</si>
  <si>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</si>
  <si>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</si>
  <si>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</si>
  <si>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</si>
  <si>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</si>
  <si>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</si>
  <si>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</si>
  <si>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</si>
  <si>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</si>
  <si>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</si>
  <si>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</si>
  <si>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</si>
  <si>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</si>
  <si>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</si>
  <si>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</si>
  <si>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</si>
  <si>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</si>
  <si>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</si>
  <si>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</si>
  <si>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</si>
  <si>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</si>
  <si>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</si>
  <si>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</si>
  <si>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</si>
  <si>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</si>
  <si>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</si>
  <si>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</si>
  <si>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</si>
  <si>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</si>
  <si>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</si>
  <si>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</si>
  <si>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</si>
  <si>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</si>
  <si>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</si>
  <si>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</si>
  <si>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</si>
  <si>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</si>
  <si>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</si>
  <si>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</si>
  <si>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</si>
  <si>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</si>
  <si>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</si>
  <si>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</si>
  <si>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</si>
  <si>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</si>
  <si>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</si>
  <si>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</si>
  <si>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</si>
  <si>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</si>
  <si>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</si>
  <si>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</si>
  <si>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</si>
  <si>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</si>
  <si>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</si>
  <si>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</si>
  <si>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</si>
  <si>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</si>
  <si>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</si>
  <si>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</si>
  <si>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</si>
  <si>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</si>
  <si>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</si>
  <si>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</si>
  <si>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</si>
  <si>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</si>
  <si>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</si>
  <si>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</si>
  <si>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</si>
  <si>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</si>
  <si>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</si>
  <si>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</si>
  <si>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</si>
  <si>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</si>
  <si>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</si>
  <si>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</si>
  <si>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</si>
  <si>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</si>
  <si>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</si>
  <si>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</si>
  <si>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</si>
  <si>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</si>
  <si>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</si>
  <si>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</si>
  <si>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</si>
  <si>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</si>
  <si>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</si>
  <si>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</si>
  <si>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</si>
  <si>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</si>
  <si>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</si>
  <si>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</si>
  <si>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</si>
  <si>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</si>
  <si>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</si>
  <si>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</si>
  <si>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</si>
  <si>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</si>
  <si>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</si>
  <si>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</si>
  <si>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</si>
  <si>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</si>
  <si>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</si>
  <si>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</si>
  <si>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</si>
  <si>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</si>
  <si>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</si>
  <si>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</si>
  <si>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</si>
  <si>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</si>
  <si>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</si>
  <si>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</si>
  <si>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</si>
  <si>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</si>
  <si>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</si>
  <si>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</si>
  <si>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</si>
  <si>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</si>
  <si>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</si>
  <si>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</si>
  <si>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</si>
  <si>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</si>
  <si>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</si>
  <si>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</si>
  <si>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</si>
  <si>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</si>
  <si>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</si>
  <si>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</si>
  <si>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</si>
  <si>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</si>
  <si>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</si>
  <si>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</si>
  <si>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</si>
  <si>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</si>
  <si>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</si>
  <si>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</si>
  <si>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</si>
  <si>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</si>
  <si>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</si>
  <si>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</si>
  <si>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</si>
  <si>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</si>
  <si>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</si>
  <si>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</si>
  <si>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</si>
  <si>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</si>
  <si>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</si>
  <si>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</si>
  <si>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</si>
  <si>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</si>
  <si>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</si>
  <si>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</si>
  <si>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</si>
  <si>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</si>
  <si>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</si>
  <si>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</si>
  <si>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</si>
  <si>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</si>
  <si>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</si>
  <si>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</si>
  <si>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</si>
  <si>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</si>
  <si>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</si>
  <si>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</si>
  <si>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</si>
  <si>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</si>
  <si>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</si>
  <si>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</si>
  <si>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</si>
  <si>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</si>
  <si>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</si>
  <si>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</si>
  <si>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</si>
  <si>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</si>
  <si>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</si>
  <si>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</si>
  <si>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</si>
  <si>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</si>
  <si>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</si>
  <si>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</si>
  <si>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</si>
  <si>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</si>
  <si>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</si>
  <si>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</si>
  <si>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</si>
  <si>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</si>
  <si>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</si>
  <si>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</si>
  <si>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</si>
  <si>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</si>
  <si>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</si>
  <si>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</si>
  <si>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</si>
  <si>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</si>
  <si>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</si>
  <si>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</si>
  <si>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</si>
  <si>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</si>
  <si>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</si>
  <si>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</si>
  <si>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</si>
  <si>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</si>
  <si>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</si>
  <si>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</si>
  <si>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</si>
  <si>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</si>
  <si>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</si>
  <si>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</si>
  <si>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</si>
  <si>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</si>
  <si>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</si>
  <si>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</si>
  <si>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</si>
  <si>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</si>
  <si>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</si>
  <si>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</si>
  <si>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</si>
  <si>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</si>
  <si>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</si>
  <si>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</si>
  <si>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</si>
  <si>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</si>
  <si>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</si>
  <si>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</si>
  <si>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</si>
  <si>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</si>
  <si>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</si>
  <si>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</si>
  <si>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</si>
  <si>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</si>
  <si>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</si>
  <si>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</si>
  <si>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</si>
  <si>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</si>
  <si>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</si>
  <si>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</si>
  <si>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</si>
  <si>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</si>
  <si>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</si>
  <si>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</si>
  <si>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</si>
  <si>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</si>
  <si>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</si>
  <si>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</si>
  <si>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</si>
  <si>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</si>
  <si>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</si>
  <si>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</si>
  <si>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</si>
  <si>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</si>
  <si>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</si>
  <si>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</si>
  <si>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</si>
  <si>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</si>
  <si>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</si>
  <si>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</si>
  <si>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</si>
  <si>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</si>
  <si>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</si>
  <si>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</si>
  <si>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</si>
  <si>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</si>
  <si>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</si>
  <si>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</si>
  <si>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</si>
  <si>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</si>
  <si>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</si>
  <si>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</si>
  <si>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</si>
  <si>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</si>
  <si>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</si>
  <si>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</si>
  <si>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</si>
  <si>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</si>
  <si>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</si>
  <si>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</si>
  <si>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</si>
  <si>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</si>
  <si>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</si>
  <si>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</si>
  <si>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</si>
  <si>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</si>
  <si>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</si>
  <si>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</si>
  <si>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</si>
  <si>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</si>
  <si>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</si>
  <si>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</si>
  <si>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</si>
  <si>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</si>
  <si>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</si>
  <si>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</si>
  <si>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</si>
  <si>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</si>
  <si>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</si>
  <si>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</si>
  <si>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</si>
  <si>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</si>
  <si>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</si>
  <si>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</si>
  <si>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</si>
  <si>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</si>
  <si>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</si>
  <si>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</si>
  <si>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</si>
  <si>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</si>
  <si>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</si>
  <si>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</si>
  <si>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</si>
  <si>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</si>
  <si>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</si>
  <si>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</si>
  <si>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</si>
  <si>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</si>
  <si>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</si>
  <si>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</si>
  <si>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</si>
  <si>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</si>
  <si>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</si>
  <si>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</si>
  <si>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</si>
  <si>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</si>
  <si>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</si>
  <si>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</si>
  <si>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</si>
  <si>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</si>
  <si>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</si>
  <si>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</si>
  <si>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</si>
  <si>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</si>
  <si>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</si>
  <si>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</si>
  <si>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</si>
  <si>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</si>
  <si>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</si>
  <si>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</si>
  <si>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</si>
  <si>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</si>
  <si>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</si>
  <si>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</si>
  <si>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</si>
  <si>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</si>
  <si>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</si>
  <si>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</si>
  <si>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</si>
  <si>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</si>
  <si>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</si>
  <si>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</si>
  <si>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</si>
  <si>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</si>
  <si>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</si>
  <si>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</si>
  <si>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</si>
  <si>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</si>
  <si>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</si>
  <si>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</si>
  <si>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</si>
  <si>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</si>
  <si>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</si>
  <si>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</si>
  <si>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</si>
  <si>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</si>
  <si>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</si>
  <si>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</si>
  <si>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</si>
  <si>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</si>
  <si>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</si>
  <si>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</si>
  <si>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</si>
  <si>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</si>
  <si>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</si>
  <si>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</si>
  <si>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</si>
  <si>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</si>
  <si>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</si>
  <si>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</si>
  <si>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</si>
  <si>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</si>
  <si>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</si>
  <si>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</si>
  <si>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</si>
  <si>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</si>
  <si>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</si>
  <si>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</si>
  <si>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</si>
  <si>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</si>
  <si>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</si>
  <si>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</si>
  <si>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</si>
  <si>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</si>
  <si>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</si>
  <si>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</si>
  <si>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</si>
  <si>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</si>
  <si>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</si>
  <si>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</si>
  <si>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</si>
  <si>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</si>
  <si>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</si>
  <si>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</si>
  <si>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</si>
  <si>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</si>
  <si>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</si>
  <si>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</si>
  <si>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</si>
  <si>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</si>
  <si>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</si>
  <si>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</si>
  <si>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</si>
  <si>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</si>
  <si>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</si>
  <si>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</si>
  <si>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</si>
  <si>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</si>
  <si>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</si>
  <si>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</si>
  <si>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</si>
  <si>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</si>
  <si>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</si>
  <si>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</si>
  <si>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</si>
  <si>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</si>
  <si>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</si>
  <si>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</si>
  <si>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</si>
  <si>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</si>
  <si>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</si>
  <si>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</si>
  <si>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</si>
  <si>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</si>
  <si>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</si>
  <si>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</si>
  <si>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</si>
  <si>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</si>
  <si>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</si>
  <si>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</si>
  <si>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</si>
  <si>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</si>
  <si>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</si>
  <si>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</si>
  <si>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</si>
  <si>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</si>
  <si>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</si>
  <si>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</si>
  <si>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</si>
  <si>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</si>
  <si>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</si>
  <si>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</si>
  <si>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</si>
  <si>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</si>
  <si>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</si>
  <si>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</si>
  <si>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</si>
  <si>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</si>
  <si>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</si>
  <si>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</si>
  <si>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</si>
  <si>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</si>
  <si>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</si>
  <si>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</si>
  <si>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</si>
  <si>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</si>
  <si>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</si>
  <si>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</si>
  <si>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</si>
  <si>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</si>
  <si>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</si>
  <si>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</si>
  <si>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</si>
  <si>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</si>
  <si>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</si>
  <si>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</si>
  <si>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</si>
  <si>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</si>
  <si>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</si>
  <si>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</si>
  <si>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</si>
  <si>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</si>
  <si>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</si>
  <si>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</si>
  <si>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</si>
  <si>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</si>
  <si>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</si>
  <si>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</si>
  <si>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</si>
  <si>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</si>
  <si>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</si>
  <si>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</si>
  <si>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</si>
  <si>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</si>
  <si>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</si>
  <si>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</si>
  <si>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</si>
  <si>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</si>
  <si>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</si>
  <si>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</si>
  <si>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</si>
  <si>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</si>
  <si>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</si>
  <si>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</si>
  <si>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</si>
  <si>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</si>
  <si>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</si>
  <si>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</si>
  <si>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</si>
  <si>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</si>
  <si>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</si>
  <si>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</si>
  <si>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</si>
  <si>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</si>
  <si>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</si>
  <si>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</si>
  <si>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</si>
  <si>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</si>
  <si>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</si>
  <si>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</si>
  <si>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</si>
  <si>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</si>
  <si>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</si>
  <si>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</si>
  <si>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</si>
  <si>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</si>
  <si>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</si>
  <si>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</si>
  <si>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</si>
  <si>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</si>
  <si>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</si>
  <si>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</si>
  <si>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</si>
  <si>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</si>
  <si>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</si>
  <si>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</si>
  <si>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</si>
  <si>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</si>
  <si>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</si>
  <si>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</si>
  <si>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</si>
  <si>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</si>
  <si>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</si>
  <si>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</si>
  <si>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</si>
  <si>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</si>
  <si>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</si>
  <si>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</si>
  <si>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</si>
  <si>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</si>
  <si>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</si>
  <si>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</si>
  <si>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</si>
  <si>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</si>
  <si>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</si>
  <si>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</si>
  <si>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</si>
  <si>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</si>
  <si>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</si>
  <si>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</si>
  <si>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</si>
  <si>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</si>
  <si>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</si>
  <si>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</si>
  <si>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</si>
  <si>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</si>
  <si>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</si>
  <si>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</si>
  <si>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</si>
  <si>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</si>
  <si>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</si>
  <si>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</si>
  <si>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</si>
  <si>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</si>
  <si>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</si>
  <si>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</si>
  <si>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</si>
  <si>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</si>
  <si>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</si>
  <si>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</si>
  <si>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</si>
  <si>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</si>
  <si>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</si>
  <si>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</si>
  <si>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</si>
  <si>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</si>
  <si>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</si>
  <si>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</si>
  <si>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</si>
  <si>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</si>
  <si>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</si>
  <si>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</si>
  <si>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</si>
  <si>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</si>
  <si>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</si>
  <si>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</si>
  <si>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</si>
  <si>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</si>
  <si>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</si>
  <si>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</si>
  <si>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</si>
  <si>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</si>
  <si>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</si>
  <si>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</si>
  <si>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</si>
  <si>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</si>
  <si>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</si>
  <si>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</si>
  <si>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</si>
  <si>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</si>
  <si>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</si>
  <si>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</si>
  <si>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</si>
  <si>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</si>
  <si>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</si>
  <si>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</si>
  <si>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</si>
  <si>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</si>
  <si>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</si>
  <si>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</si>
  <si>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</si>
  <si>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</si>
  <si>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</si>
  <si>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</si>
  <si>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</si>
  <si>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</si>
  <si>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</si>
  <si>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</si>
  <si>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</si>
  <si>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</si>
  <si>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</si>
  <si>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</si>
  <si>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</si>
  <si>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</si>
  <si>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</si>
  <si>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</si>
  <si>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</si>
  <si>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</si>
  <si>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</si>
  <si>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</si>
  <si>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</si>
  <si>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</si>
  <si>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</si>
  <si>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</si>
  <si>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</si>
  <si>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</si>
  <si>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</si>
  <si>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</si>
  <si>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</si>
  <si>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</si>
  <si>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</si>
  <si>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</si>
  <si>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</si>
  <si>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</si>
  <si>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</si>
  <si>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</si>
  <si>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</si>
  <si>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</si>
  <si>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</si>
  <si>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</si>
  <si>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</si>
  <si>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</si>
  <si>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</si>
  <si>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</si>
  <si>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</si>
  <si>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</si>
  <si>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</si>
  <si>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</si>
  <si>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</si>
  <si>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</si>
  <si>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</si>
  <si>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</si>
  <si>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</si>
  <si>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</si>
  <si>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</si>
  <si>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</si>
  <si>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</si>
  <si>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</si>
  <si>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</si>
  <si>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</si>
  <si>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</si>
  <si>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</si>
  <si>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</si>
  <si>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</si>
  <si>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</si>
  <si>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</si>
  <si>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</si>
  <si>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</si>
  <si>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</si>
  <si>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</si>
  <si>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</si>
  <si>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</si>
  <si>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</si>
  <si>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</si>
  <si>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</si>
  <si>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</si>
  <si>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</si>
  <si>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</si>
  <si>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</si>
  <si>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</si>
  <si>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</si>
  <si>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</si>
  <si>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</si>
  <si>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</si>
  <si>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</si>
  <si>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</si>
  <si>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</si>
  <si>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</si>
  <si>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</si>
  <si>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</si>
  <si>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</si>
  <si>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</si>
  <si>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</si>
  <si>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</si>
  <si>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</si>
  <si>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</si>
  <si>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</si>
  <si>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</si>
  <si>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</si>
  <si>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</si>
  <si>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</si>
  <si>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</si>
  <si>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</si>
  <si>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</si>
  <si>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</si>
  <si>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</si>
  <si>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</si>
  <si>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</si>
  <si>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</si>
  <si>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</si>
  <si>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</si>
  <si>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</si>
  <si>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</si>
  <si>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</si>
  <si>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</si>
  <si>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</si>
  <si>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</si>
  <si>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</si>
  <si>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</si>
  <si>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</si>
  <si>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</si>
  <si>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</si>
  <si>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</si>
  <si>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</si>
  <si>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</si>
  <si>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</si>
  <si>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</si>
  <si>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</si>
  <si>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</si>
  <si>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</si>
  <si>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</si>
  <si>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</si>
  <si>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</si>
  <si>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</si>
  <si>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</si>
  <si>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</si>
  <si>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</si>
  <si>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</si>
  <si>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</si>
  <si>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</si>
  <si>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</si>
  <si>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</si>
  <si>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</si>
  <si>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</si>
  <si>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</si>
  <si>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</si>
  <si>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</si>
  <si>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</si>
  <si>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</si>
  <si>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</si>
  <si>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</si>
  <si>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</si>
  <si>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</si>
  <si>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</si>
  <si>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</si>
  <si>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</si>
  <si>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</si>
  <si>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</si>
  <si>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</si>
  <si>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</si>
  <si>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</si>
  <si>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</si>
  <si>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</si>
  <si>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</si>
  <si>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</si>
  <si>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</si>
  <si>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</si>
  <si>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</si>
  <si>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</si>
  <si>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</si>
  <si>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</si>
  <si>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</si>
  <si>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</si>
  <si>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</si>
  <si>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</si>
  <si>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</si>
  <si>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</si>
  <si>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</si>
  <si>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</si>
  <si>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</si>
  <si>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</si>
  <si>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</si>
  <si>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</si>
  <si>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</si>
  <si>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</si>
  <si>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</si>
  <si>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</si>
  <si>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</si>
  <si>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</si>
  <si>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</si>
  <si>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</si>
  <si>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</si>
  <si>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</si>
  <si>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</si>
  <si>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</si>
  <si>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</si>
  <si>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</si>
  <si>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</si>
  <si>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</si>
  <si>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</si>
  <si>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</si>
  <si>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</si>
  <si>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</si>
  <si>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</si>
  <si>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</si>
  <si>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</si>
  <si>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</si>
  <si>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</si>
  <si>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</si>
  <si>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</si>
  <si>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</si>
  <si>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</si>
  <si>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</si>
  <si>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</si>
  <si>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</si>
  <si>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</si>
  <si>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</si>
  <si>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</si>
  <si>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</si>
  <si>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</si>
  <si>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</si>
  <si>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</si>
  <si>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</si>
  <si>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</si>
  <si>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</si>
  <si>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</si>
  <si>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</si>
  <si>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</si>
  <si>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</si>
  <si>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</si>
  <si>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</si>
  <si>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</si>
  <si>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</si>
  <si>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</si>
  <si>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</si>
  <si>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</si>
  <si>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</si>
  <si>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</si>
  <si>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</si>
  <si>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</si>
  <si>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</si>
  <si>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</si>
  <si>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</si>
  <si>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</si>
  <si>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</si>
  <si>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</si>
  <si>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</si>
  <si>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</si>
  <si>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</si>
  <si>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</si>
  <si>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</si>
  <si>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</si>
  <si>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</si>
  <si>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</si>
  <si>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</si>
  <si>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</si>
  <si>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</si>
  <si>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</si>
  <si>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</si>
  <si>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</si>
  <si>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</si>
  <si>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</si>
  <si>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</si>
  <si>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</si>
  <si>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</si>
  <si>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</si>
  <si>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</si>
  <si>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</si>
  <si>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</si>
  <si>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</si>
  <si>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</si>
  <si>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</si>
  <si>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</si>
  <si>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</si>
  <si>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</si>
  <si>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</si>
  <si>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</si>
  <si>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</si>
  <si>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</si>
  <si>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</si>
  <si>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</si>
  <si>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</si>
  <si>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</si>
  <si>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</si>
  <si>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</si>
  <si>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</si>
  <si>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</si>
  <si>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</si>
  <si>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</si>
  <si>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</si>
  <si>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</si>
  <si>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</si>
  <si>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</si>
  <si>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</si>
  <si>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</si>
  <si>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</si>
  <si>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</si>
  <si>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</si>
  <si>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</si>
  <si>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</si>
  <si>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</si>
  <si>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</si>
  <si>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</si>
  <si>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</si>
  <si>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</si>
  <si>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</si>
  <si>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</si>
  <si>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</si>
  <si>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</si>
  <si>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</si>
  <si>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</si>
  <si>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</si>
  <si>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</si>
  <si>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</si>
  <si>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</si>
  <si>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</si>
  <si>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</si>
  <si>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</si>
  <si>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</si>
  <si>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</si>
  <si>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</si>
  <si>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</si>
  <si>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</si>
  <si>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</si>
  <si>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</si>
  <si>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</si>
  <si>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</si>
  <si>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</si>
  <si>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</si>
  <si>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</si>
  <si>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</si>
  <si>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</si>
  <si>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</si>
  <si>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</si>
  <si>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</si>
  <si>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</si>
  <si>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</si>
  <si>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</si>
  <si>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</si>
  <si>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</si>
  <si>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</si>
  <si>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</si>
  <si>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</si>
  <si>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</si>
  <si>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</si>
  <si>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</si>
  <si>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</si>
  <si>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</si>
  <si>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</si>
  <si>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</si>
  <si>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</si>
  <si>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</si>
  <si>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</si>
  <si>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</si>
  <si>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</si>
  <si>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</si>
  <si>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</si>
  <si>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</si>
  <si>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</si>
  <si>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</si>
  <si>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</si>
  <si>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</si>
  <si>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</si>
  <si>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</si>
  <si>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</si>
  <si>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</si>
  <si>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</si>
  <si>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</si>
  <si>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</si>
  <si>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</si>
  <si>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</si>
  <si>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</si>
  <si>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</si>
  <si>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</si>
  <si>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</si>
  <si>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</si>
  <si>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</si>
  <si>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</si>
  <si>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</si>
  <si>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</si>
  <si>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</si>
  <si>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</si>
  <si>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</si>
  <si>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</si>
  <si>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</si>
  <si>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</si>
  <si>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</si>
  <si>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</si>
  <si>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</si>
  <si>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</si>
  <si>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</si>
  <si>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</si>
  <si>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</si>
  <si>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</si>
  <si>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</si>
  <si>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</si>
  <si>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</si>
  <si>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</si>
  <si>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</si>
  <si>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</si>
  <si>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</si>
  <si>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</si>
  <si>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</si>
  <si>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</si>
  <si>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</si>
  <si>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</si>
  <si>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</si>
  <si>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</si>
  <si>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</si>
  <si>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</si>
  <si>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</si>
  <si>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</si>
  <si>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</si>
  <si>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</si>
  <si>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</si>
  <si>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</si>
  <si>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</si>
  <si>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</si>
  <si>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</si>
  <si>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</si>
  <si>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</si>
  <si>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</si>
  <si>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</si>
  <si>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</si>
  <si>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</si>
  <si>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</si>
  <si>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</si>
  <si>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</si>
  <si>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</si>
  <si>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</si>
  <si>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</si>
  <si>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</si>
  <si>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</si>
  <si>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</si>
  <si>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</si>
  <si>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</si>
  <si>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</si>
  <si>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</si>
  <si>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</si>
  <si>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</si>
  <si>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</si>
  <si>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</si>
  <si>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</si>
  <si>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</si>
  <si>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</si>
  <si>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</si>
  <si>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</si>
  <si>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</si>
  <si>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</si>
  <si>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</si>
  <si>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</si>
  <si>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</si>
  <si>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</si>
  <si>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</si>
  <si>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</si>
  <si>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</si>
  <si>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</si>
  <si>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</si>
  <si>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</si>
  <si>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</si>
  <si>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</si>
  <si>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</si>
  <si>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</si>
  <si>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</si>
  <si>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</si>
  <si>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</si>
  <si>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</si>
  <si>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</si>
  <si>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</si>
  <si>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</si>
  <si>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</si>
  <si>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</si>
  <si>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</si>
  <si>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</si>
  <si>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</si>
  <si>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</si>
  <si>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</si>
  <si>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</si>
  <si>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</si>
  <si>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</si>
  <si>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</si>
  <si>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</si>
  <si>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</si>
  <si>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</si>
  <si>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</si>
  <si>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</si>
  <si>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</si>
  <si>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</si>
  <si>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</si>
  <si>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</si>
  <si>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</si>
  <si>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</si>
  <si>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</si>
  <si>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</si>
  <si>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</si>
  <si>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</si>
  <si>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</si>
  <si>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</si>
  <si>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</si>
  <si>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</si>
  <si>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</si>
  <si>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</si>
  <si>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</si>
  <si>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</si>
  <si>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</si>
  <si>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</si>
  <si>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</si>
  <si>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</si>
  <si>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</si>
  <si>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</si>
  <si>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</si>
  <si>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</si>
  <si>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</si>
  <si>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</si>
  <si>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</si>
  <si>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</si>
  <si>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</si>
  <si>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</si>
  <si>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</si>
  <si>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</si>
  <si>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</si>
  <si>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</si>
  <si>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</si>
  <si>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</si>
  <si>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</si>
  <si>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</si>
  <si>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</si>
  <si>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</si>
  <si>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</si>
  <si>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</si>
  <si>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</si>
  <si>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</si>
  <si>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</si>
  <si>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</si>
  <si>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</si>
  <si>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</si>
  <si>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</si>
  <si>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</si>
  <si>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</si>
  <si>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</si>
  <si>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</si>
  <si>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</si>
  <si>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</si>
  <si>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</si>
  <si>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</si>
  <si>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</si>
  <si>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</si>
  <si>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</si>
  <si>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</si>
  <si>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</si>
  <si>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</si>
  <si>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</si>
  <si>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</si>
  <si>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</si>
  <si>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</si>
  <si>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</si>
  <si>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</si>
  <si>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</si>
  <si>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</si>
  <si>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</si>
  <si>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</si>
  <si>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</si>
  <si>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</si>
  <si>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</si>
  <si>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</si>
  <si>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</si>
  <si>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</si>
  <si>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</si>
  <si>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</si>
  <si>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</si>
  <si>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</si>
  <si>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</si>
  <si>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</si>
  <si>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</si>
  <si>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</si>
  <si>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</si>
  <si>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</si>
  <si>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</si>
  <si>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</si>
  <si>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</si>
  <si>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</si>
  <si>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</si>
  <si>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</si>
  <si>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</si>
  <si>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</si>
  <si>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</si>
  <si>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</si>
  <si>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</si>
  <si>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</si>
  <si>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</si>
  <si>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</si>
  <si>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</si>
  <si>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</si>
  <si>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</si>
  <si>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</si>
  <si>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</si>
  <si>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</si>
  <si>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</si>
  <si>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</si>
  <si>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</si>
  <si>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</si>
  <si>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</si>
  <si>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</si>
  <si>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</si>
  <si>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</si>
  <si>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</si>
  <si>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</si>
  <si>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</si>
  <si>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</si>
  <si>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</si>
  <si>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</si>
  <si>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</si>
  <si>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</si>
  <si>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</si>
  <si>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</si>
  <si>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</si>
  <si>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</si>
  <si>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</si>
  <si>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</si>
  <si>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</si>
  <si>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</si>
  <si>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</si>
  <si>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</si>
  <si>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</si>
  <si>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</si>
  <si>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</si>
  <si>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</si>
  <si>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</si>
  <si>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</si>
  <si>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</si>
  <si>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</si>
  <si>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</si>
  <si>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</si>
  <si>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</si>
  <si>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</si>
  <si>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</si>
  <si>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</si>
  <si>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</si>
  <si>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</si>
  <si>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</si>
  <si>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</si>
  <si>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</si>
  <si>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</si>
  <si>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</si>
  <si>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</si>
  <si>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</si>
  <si>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</si>
  <si>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</si>
  <si>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</si>
  <si>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</si>
  <si>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</si>
  <si>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</si>
  <si>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</si>
  <si>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</si>
  <si>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</si>
  <si>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</si>
  <si>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</si>
  <si>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</si>
  <si>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</si>
  <si>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</si>
  <si>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</si>
  <si>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</si>
  <si>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</si>
  <si>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</si>
  <si>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</si>
  <si>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</si>
  <si>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</si>
  <si>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</si>
  <si>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</si>
  <si>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</si>
  <si>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</si>
  <si>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</si>
  <si>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</si>
  <si>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</si>
  <si>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</si>
  <si>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</si>
  <si>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</si>
  <si>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</si>
  <si>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</si>
  <si>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</si>
  <si>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</si>
  <si>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</si>
  <si>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</si>
  <si>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</si>
  <si>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</si>
  <si>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</si>
  <si>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</si>
  <si>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</si>
  <si>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</si>
  <si>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</si>
  <si>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</si>
  <si>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</si>
  <si>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</si>
  <si>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</si>
  <si>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</si>
  <si>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</si>
  <si>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</si>
  <si>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</si>
  <si>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</si>
  <si>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</si>
  <si>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</si>
  <si>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</si>
  <si>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</si>
  <si>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</si>
  <si>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</si>
  <si>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</si>
  <si>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</si>
  <si>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</si>
  <si>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</si>
  <si>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</si>
  <si>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</si>
  <si>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</si>
  <si>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</si>
  <si>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</si>
  <si>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</si>
  <si>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</si>
  <si>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</si>
  <si>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</si>
  <si>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</si>
  <si>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</si>
  <si>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</si>
  <si>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</si>
  <si>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</si>
  <si>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</si>
  <si>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</si>
  <si>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</si>
  <si>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</si>
  <si>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</si>
  <si>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</si>
  <si>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</si>
  <si>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</si>
  <si>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</si>
  <si>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</si>
  <si>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</si>
  <si>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</si>
  <si>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</si>
  <si>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</si>
  <si>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</si>
  <si>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</si>
  <si>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</si>
  <si>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</si>
  <si>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</si>
  <si>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</si>
  <si>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</si>
  <si>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</si>
  <si>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</si>
  <si>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</si>
  <si>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</si>
  <si>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</si>
  <si>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</si>
  <si>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</si>
  <si>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</si>
  <si>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</si>
  <si>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</si>
  <si>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</si>
  <si>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</si>
  <si>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</si>
  <si>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</si>
  <si>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</si>
  <si>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</si>
  <si>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</si>
  <si>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</si>
  <si>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</si>
  <si>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</si>
  <si>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</si>
  <si>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</si>
  <si>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</si>
  <si>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</si>
  <si>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</si>
  <si>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</si>
  <si>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</si>
  <si>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</si>
  <si>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</si>
  <si>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</si>
  <si>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</si>
  <si>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</si>
  <si>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</si>
  <si>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</si>
  <si>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</si>
  <si>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</si>
  <si>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</si>
  <si>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</si>
  <si>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</si>
  <si>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</si>
  <si>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</si>
  <si>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</si>
  <si>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</si>
  <si>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</si>
  <si>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</si>
  <si>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</si>
  <si>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</si>
  <si>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</si>
  <si>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</si>
  <si>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</si>
  <si>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</si>
  <si>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</si>
  <si>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</si>
  <si>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</si>
  <si>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</si>
  <si>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</si>
  <si>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</si>
  <si>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</si>
  <si>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</si>
  <si>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</si>
  <si>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</si>
  <si>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</si>
  <si>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</si>
  <si>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</si>
  <si>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</si>
  <si>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</si>
  <si>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</si>
  <si>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</si>
  <si>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</si>
  <si>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</si>
  <si>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</si>
  <si>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</si>
  <si>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</si>
  <si>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</si>
  <si>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</si>
  <si>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</si>
  <si>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</si>
  <si>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</si>
  <si>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</si>
  <si>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</si>
  <si>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</si>
  <si>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</si>
  <si>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</si>
  <si>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</si>
  <si>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</si>
  <si>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</si>
  <si>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</si>
  <si>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</si>
  <si>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</si>
  <si>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</si>
  <si>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</si>
  <si>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</si>
  <si>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</si>
  <si>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</si>
  <si>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</si>
  <si>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</si>
  <si>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</si>
  <si>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</si>
  <si>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</si>
  <si>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</si>
  <si>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</si>
  <si>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</si>
  <si>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</si>
  <si>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</si>
  <si>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</si>
  <si>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</si>
  <si>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</si>
  <si>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</si>
  <si>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</si>
  <si>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</si>
  <si>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</si>
  <si>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</si>
  <si>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</si>
  <si>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</si>
  <si>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</si>
  <si>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</si>
  <si>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</si>
  <si>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</si>
  <si>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</si>
  <si>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</si>
  <si>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</si>
  <si>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</si>
  <si>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</si>
  <si>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</si>
  <si>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</si>
  <si>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</si>
  <si>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</si>
  <si>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</si>
  <si>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</si>
  <si>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</si>
  <si>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</si>
  <si>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</si>
  <si>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</si>
  <si>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</si>
  <si>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</si>
  <si>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</si>
  <si>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</si>
  <si>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</si>
  <si>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</si>
  <si>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</si>
  <si>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</si>
  <si>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</si>
  <si>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</si>
  <si>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</si>
  <si>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</si>
  <si>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</si>
  <si>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</si>
  <si>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</si>
  <si>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</si>
  <si>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</si>
  <si>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</si>
  <si>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</si>
  <si>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</si>
  <si>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</si>
  <si>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</si>
  <si>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</si>
  <si>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</si>
  <si>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</si>
  <si>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</si>
  <si>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</si>
  <si>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</si>
  <si>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</si>
  <si>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</si>
  <si>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</si>
  <si>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</si>
  <si>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</si>
  <si>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</si>
  <si>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</si>
  <si>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</si>
  <si>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</si>
  <si>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</si>
  <si>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</si>
  <si>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</si>
  <si>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</si>
  <si>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</si>
  <si>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</si>
  <si>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</si>
  <si>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</si>
  <si>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</si>
  <si>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</si>
  <si>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</si>
  <si>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</si>
  <si>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</si>
  <si>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</si>
  <si>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</si>
  <si>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</si>
  <si>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</si>
  <si>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</si>
  <si>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</si>
  <si>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</si>
  <si>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</si>
  <si>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</si>
  <si>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</si>
  <si>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</si>
  <si>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</si>
  <si>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</si>
  <si>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</si>
  <si>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</si>
  <si>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</si>
  <si>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</si>
  <si>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</si>
  <si>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</si>
  <si>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</si>
  <si>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</si>
  <si>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</si>
  <si>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</si>
  <si>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</si>
  <si>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</si>
  <si>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</si>
  <si>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</si>
  <si>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</si>
  <si>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</si>
  <si>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</si>
  <si>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</si>
  <si>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</si>
  <si>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</si>
  <si>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</si>
  <si>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</si>
  <si>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</si>
  <si>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</si>
  <si>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</si>
  <si>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</si>
  <si>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</si>
  <si>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</si>
  <si>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</si>
  <si>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</si>
  <si>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</si>
  <si>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</si>
  <si>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</si>
  <si>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</si>
  <si>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</si>
  <si>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</si>
  <si>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</si>
  <si>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</si>
  <si>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</si>
  <si>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</si>
  <si>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</si>
  <si>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</si>
  <si>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</si>
  <si>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</si>
  <si>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</si>
  <si>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</si>
  <si>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</si>
  <si>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</si>
  <si>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</si>
  <si>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</si>
  <si>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</si>
  <si>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</si>
  <si>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</si>
  <si>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</si>
  <si>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</si>
  <si>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</si>
  <si>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</si>
  <si>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</si>
  <si>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</si>
  <si>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</si>
  <si>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</si>
  <si>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</si>
  <si>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</si>
  <si>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</si>
  <si>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</si>
  <si>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</si>
  <si>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</si>
  <si>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</si>
  <si>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</si>
  <si>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</si>
  <si>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</si>
  <si>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</si>
  <si>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</si>
  <si>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</si>
  <si>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</si>
  <si>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</si>
  <si>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</si>
  <si>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</si>
  <si>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</si>
  <si>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</si>
  <si>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</si>
  <si>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</si>
  <si>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</si>
  <si>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</si>
  <si>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</si>
  <si>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</si>
  <si>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</si>
  <si>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</si>
  <si>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</si>
  <si>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</si>
  <si>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</si>
  <si>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</si>
  <si>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</si>
  <si>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</si>
  <si>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</si>
  <si>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</si>
  <si>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</si>
  <si>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</si>
  <si>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</si>
  <si>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</si>
  <si>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</si>
  <si>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</si>
  <si>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</si>
  <si>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</si>
  <si>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</si>
  <si>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</si>
  <si>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</si>
  <si>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</si>
  <si>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</si>
  <si>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</si>
  <si>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</si>
  <si>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</si>
  <si>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</si>
  <si>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</si>
  <si>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</si>
  <si>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</si>
  <si>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</si>
  <si>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</si>
  <si>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</si>
  <si>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</si>
  <si>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</si>
  <si>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</si>
  <si>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</si>
  <si>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</si>
  <si>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</si>
  <si>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</si>
  <si>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</si>
  <si>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</si>
  <si>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</si>
  <si>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</si>
  <si>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</si>
  <si>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</si>
  <si>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</si>
  <si>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</si>
  <si>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</si>
  <si>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</si>
  <si>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</si>
  <si>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</si>
  <si>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</si>
  <si>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</si>
  <si>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</si>
  <si>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</si>
  <si>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</si>
  <si>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</si>
  <si>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</si>
  <si>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</si>
  <si>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</si>
  <si>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</si>
  <si>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</si>
  <si>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</si>
  <si>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</si>
  <si>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</si>
  <si>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</si>
  <si>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</si>
  <si>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</si>
  <si>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</si>
  <si>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</si>
  <si>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</si>
  <si>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</si>
  <si>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</si>
  <si>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</si>
  <si>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</si>
  <si>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</si>
  <si>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</si>
  <si>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</si>
  <si>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</si>
  <si>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</si>
  <si>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</si>
  <si>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</si>
  <si>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</si>
  <si>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</si>
  <si>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</si>
  <si>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</si>
  <si>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</si>
  <si>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</si>
  <si>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</si>
  <si>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</si>
  <si>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</si>
  <si>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</si>
  <si>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</si>
  <si>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</si>
  <si>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</si>
  <si>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</si>
  <si>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</si>
  <si>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</si>
  <si>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</si>
  <si>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</si>
  <si>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</si>
  <si>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</si>
  <si>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</si>
  <si>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</si>
  <si>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</si>
  <si>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</si>
  <si>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</si>
  <si>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</si>
  <si>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</si>
  <si>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</si>
  <si>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</si>
  <si>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</si>
  <si>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</si>
  <si>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</si>
  <si>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</si>
  <si>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</si>
  <si>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</si>
  <si>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</si>
  <si>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</si>
  <si>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</si>
  <si>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</si>
  <si>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</si>
  <si>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</si>
  <si>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</si>
  <si>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</si>
  <si>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</si>
  <si>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</si>
  <si>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</si>
  <si>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</si>
  <si>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</si>
  <si>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</si>
  <si>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</si>
  <si>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</si>
  <si>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</si>
  <si>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</si>
  <si>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</si>
  <si>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</si>
  <si>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</si>
  <si>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</si>
  <si>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</si>
  <si>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</si>
  <si>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</si>
  <si>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</si>
  <si>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</si>
  <si>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</si>
  <si>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</si>
  <si>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</si>
  <si>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</si>
  <si>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</si>
  <si>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</si>
  <si>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</si>
  <si>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</si>
  <si>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</si>
  <si>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</si>
  <si>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</si>
  <si>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</si>
  <si>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</si>
  <si>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</si>
  <si>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</si>
  <si>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</si>
  <si>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</si>
  <si>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</si>
  <si>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</si>
  <si>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</si>
  <si>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</si>
  <si>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</si>
  <si>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</si>
  <si>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</si>
  <si>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</si>
  <si>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</si>
  <si>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</si>
  <si>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</si>
  <si>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</si>
  <si>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</si>
  <si>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</si>
  <si>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</si>
  <si>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</si>
  <si>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</si>
  <si>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</si>
  <si>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</si>
  <si>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</si>
  <si>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</si>
  <si>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</si>
  <si>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</si>
  <si>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</si>
  <si>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</si>
  <si>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</si>
  <si>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</si>
  <si>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</si>
  <si>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</si>
  <si>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</si>
  <si>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</si>
  <si>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</si>
  <si>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</si>
  <si>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</si>
  <si>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</si>
  <si>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</si>
  <si>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</si>
  <si>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</si>
  <si>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</si>
  <si>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</si>
  <si>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</si>
  <si>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</si>
  <si>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</si>
  <si>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</si>
  <si>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</si>
  <si>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</si>
  <si>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</si>
  <si>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</si>
  <si>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</si>
  <si>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</si>
  <si>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</si>
  <si>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</si>
  <si>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</si>
  <si>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</si>
  <si>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</si>
  <si>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</si>
  <si>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</si>
  <si>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</si>
  <si>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</si>
  <si>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</si>
  <si>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</si>
  <si>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</si>
  <si>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</si>
  <si>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</si>
  <si>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</si>
  <si>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</si>
  <si>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</si>
  <si>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</si>
  <si>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</si>
  <si>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</si>
  <si>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</si>
  <si>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</si>
  <si>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</si>
  <si>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</si>
  <si>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</si>
  <si>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</si>
  <si>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</si>
  <si>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</si>
  <si>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</si>
  <si>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</si>
  <si>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</si>
  <si>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</si>
  <si>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</si>
  <si>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</si>
  <si>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</si>
  <si>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</si>
  <si>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</si>
  <si>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</si>
  <si>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</si>
  <si>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</si>
  <si>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</si>
  <si>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</si>
  <si>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</si>
  <si>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</si>
  <si>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</si>
  <si>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</si>
  <si>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</si>
  <si>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</si>
  <si>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</si>
  <si>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</si>
  <si>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</si>
  <si>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</si>
  <si>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</si>
  <si>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</si>
  <si>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</si>
  <si>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</si>
  <si>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</si>
  <si>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</si>
  <si>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</si>
  <si>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</si>
  <si>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</si>
  <si>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</si>
  <si>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</si>
  <si>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</si>
  <si>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</si>
  <si>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</si>
  <si>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</si>
  <si>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</si>
  <si>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</si>
  <si>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</si>
  <si>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</si>
  <si>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</si>
  <si>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</si>
  <si>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</si>
  <si>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</si>
  <si>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</si>
  <si>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</si>
  <si>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</si>
  <si>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</si>
  <si>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</si>
  <si>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</si>
  <si>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</si>
  <si>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</si>
  <si>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</si>
  <si>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</si>
  <si>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</si>
  <si>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</si>
  <si>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</si>
  <si>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</si>
  <si>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</si>
  <si>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</si>
  <si>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</si>
  <si>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</si>
  <si>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</si>
  <si>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</si>
  <si>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</si>
  <si>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</si>
  <si>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</si>
  <si>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</si>
  <si>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</si>
  <si>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</si>
  <si>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</si>
  <si>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</si>
  <si>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</si>
  <si>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</si>
  <si>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</si>
  <si>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</si>
  <si>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</si>
  <si>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</si>
  <si>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</si>
  <si>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</si>
  <si>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</si>
  <si>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</si>
  <si>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</si>
  <si>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</si>
  <si>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</si>
  <si>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</si>
  <si>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</si>
  <si>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</si>
  <si>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</si>
  <si>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</si>
  <si>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</si>
  <si>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</si>
  <si>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</si>
  <si>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</si>
  <si>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</si>
  <si>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</si>
  <si>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</si>
  <si>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</si>
  <si>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</si>
  <si>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</si>
  <si>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</si>
  <si>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</si>
  <si>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</si>
  <si>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</si>
  <si>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</si>
  <si>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</si>
  <si>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</si>
  <si>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</si>
  <si>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</si>
  <si>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</si>
  <si>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</si>
  <si>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</si>
  <si>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</si>
  <si>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</si>
  <si>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</si>
  <si>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</si>
  <si>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</si>
  <si>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</si>
  <si>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</si>
  <si>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</si>
  <si>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</si>
  <si>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</si>
  <si>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</si>
  <si>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</si>
  <si>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</si>
  <si>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</si>
  <si>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</si>
  <si>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</si>
  <si>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</si>
  <si>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</si>
  <si>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</si>
  <si>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</si>
  <si>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</si>
  <si>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</si>
  <si>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</si>
  <si>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</si>
  <si>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</si>
  <si>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</si>
  <si>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</si>
  <si>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</si>
  <si>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</si>
  <si>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</si>
  <si>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</si>
  <si>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</si>
  <si>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</si>
  <si>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</si>
  <si>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</si>
  <si>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</si>
  <si>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</si>
  <si>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</si>
  <si>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</si>
  <si>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</si>
  <si>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</si>
  <si>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</si>
  <si>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</si>
  <si>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</si>
  <si>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</si>
  <si>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</si>
  <si>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</si>
  <si>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</si>
  <si>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</si>
  <si>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</si>
  <si>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</si>
  <si>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</si>
  <si>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</si>
  <si>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</si>
  <si>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</si>
  <si>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</si>
  <si>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</si>
  <si>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</si>
  <si>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</si>
  <si>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</si>
  <si>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</si>
  <si>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</si>
  <si>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</si>
  <si>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</si>
  <si>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</si>
  <si>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</si>
  <si>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</si>
  <si>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</si>
  <si>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</si>
  <si>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</si>
  <si>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</si>
  <si>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</si>
  <si>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</si>
  <si>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</si>
  <si>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</si>
  <si>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</si>
  <si>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</si>
  <si>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</si>
  <si>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</si>
  <si>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</si>
  <si>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</si>
  <si>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</si>
  <si>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</si>
  <si>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</si>
  <si>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</si>
  <si>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</si>
  <si>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</si>
  <si>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</si>
  <si>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</si>
  <si>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</si>
  <si>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</si>
  <si>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</si>
  <si>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</si>
  <si>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</si>
  <si>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</si>
  <si>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</si>
  <si>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</si>
  <si>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</si>
  <si>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</si>
  <si>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</si>
  <si>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</si>
  <si>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</si>
  <si>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</si>
  <si>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</si>
  <si>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</si>
  <si>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</si>
  <si>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</si>
  <si>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</si>
  <si>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</si>
  <si>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</si>
  <si>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</si>
  <si>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</si>
  <si>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</si>
  <si>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</si>
  <si>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</si>
  <si>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</si>
  <si>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</si>
  <si>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</si>
  <si>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</si>
  <si>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</si>
  <si>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</si>
  <si>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</si>
  <si>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</si>
  <si>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</si>
  <si>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</si>
  <si>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</si>
  <si>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</si>
  <si>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</si>
  <si>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</si>
  <si>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</si>
  <si>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</si>
  <si>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</si>
  <si>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</si>
  <si>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</si>
  <si>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</si>
  <si>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</si>
  <si>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</si>
  <si>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</si>
  <si>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</si>
  <si>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</si>
  <si>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</si>
  <si>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</si>
  <si>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</si>
  <si>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</si>
  <si>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</si>
  <si>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</si>
  <si>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</si>
  <si>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</si>
  <si>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</si>
  <si>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</si>
  <si>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</si>
  <si>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</si>
  <si>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</si>
  <si>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</si>
  <si>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</si>
  <si>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</si>
  <si>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</si>
  <si>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</si>
  <si>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</si>
  <si>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</si>
  <si>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</si>
  <si>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</si>
  <si>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</si>
  <si>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</si>
  <si>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</si>
  <si>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</si>
  <si>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</si>
  <si>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</si>
  <si>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</si>
  <si>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</si>
  <si>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</si>
  <si>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</si>
  <si>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</si>
  <si>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</si>
  <si>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</si>
  <si>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</si>
  <si>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</si>
  <si>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</si>
  <si>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</si>
  <si>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</si>
  <si>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</si>
  <si>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</si>
  <si>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</si>
  <si>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</si>
  <si>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</si>
  <si>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</si>
  <si>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</si>
  <si>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</si>
  <si>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</si>
  <si>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</si>
  <si>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</si>
  <si>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</si>
  <si>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</si>
  <si>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</si>
  <si>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</si>
  <si>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</si>
  <si>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</si>
  <si>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</si>
  <si>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</si>
  <si>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</si>
  <si>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</si>
  <si>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</si>
  <si>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</si>
  <si>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</si>
  <si>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</si>
  <si>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</si>
  <si>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</si>
  <si>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</si>
  <si>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</si>
  <si>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</si>
  <si>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</si>
  <si>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</si>
  <si>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</si>
  <si>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</si>
  <si>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</si>
  <si>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</si>
  <si>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</si>
  <si>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</si>
  <si>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</si>
  <si>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</si>
  <si>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</si>
  <si>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</si>
  <si>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</si>
  <si>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</si>
  <si>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</si>
  <si>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</si>
  <si>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</si>
  <si>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</si>
  <si>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</si>
  <si>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</si>
  <si>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</si>
  <si>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</si>
  <si>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</si>
  <si>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</si>
  <si>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</si>
  <si>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</si>
  <si>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</si>
  <si>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</si>
  <si>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</si>
  <si>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</si>
  <si>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</si>
  <si>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</si>
  <si>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</si>
  <si>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</si>
  <si>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</si>
  <si>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</si>
  <si>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</si>
  <si>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</si>
  <si>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</si>
  <si>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</si>
  <si>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</si>
  <si>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</si>
  <si>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</si>
  <si>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</si>
  <si>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</si>
  <si>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</si>
  <si>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</si>
  <si>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</si>
  <si>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</si>
  <si>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</si>
  <si>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</si>
  <si>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</si>
  <si>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</si>
  <si>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</si>
  <si>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</si>
  <si>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</si>
  <si>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</si>
  <si>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</si>
  <si>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</si>
  <si>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</si>
  <si>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</si>
  <si>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</si>
  <si>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</si>
  <si>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</si>
  <si>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</si>
  <si>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</si>
  <si>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</si>
  <si>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</si>
  <si>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</si>
  <si>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</si>
  <si>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</si>
  <si>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</si>
  <si>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</si>
  <si>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</si>
  <si>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</si>
  <si>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</si>
  <si>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</si>
  <si>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</si>
  <si>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</si>
  <si>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</si>
  <si>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</si>
  <si>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</si>
  <si>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</si>
  <si>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</si>
  <si>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</si>
  <si>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</si>
  <si>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</si>
  <si>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</si>
  <si>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</si>
  <si>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</si>
  <si>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</si>
  <si>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</si>
  <si>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</si>
  <si>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</si>
  <si>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</si>
  <si>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</si>
  <si>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</si>
  <si>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</si>
  <si>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</si>
  <si>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</si>
  <si>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</si>
  <si>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</si>
  <si>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</si>
  <si>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</si>
  <si>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</si>
  <si>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</si>
  <si>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</si>
  <si>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</si>
  <si>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</si>
  <si>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</si>
  <si>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</si>
  <si>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</si>
  <si>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</si>
  <si>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</si>
  <si>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</si>
  <si>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</si>
  <si>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</si>
  <si>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</si>
  <si>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</si>
  <si>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</si>
  <si>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</si>
  <si>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</si>
  <si>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</si>
  <si>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</si>
  <si>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</si>
  <si>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</si>
  <si>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</si>
  <si>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</si>
  <si>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</si>
  <si>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</si>
  <si>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</si>
  <si>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</si>
  <si>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</si>
  <si>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</si>
  <si>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</si>
  <si>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</si>
  <si>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</si>
  <si>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</si>
  <si>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</si>
  <si>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</si>
  <si>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</si>
  <si>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</si>
  <si>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</si>
  <si>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</si>
  <si>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</si>
  <si>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</si>
  <si>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</si>
  <si>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</si>
  <si>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</si>
  <si>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</si>
  <si>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</si>
  <si>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</si>
  <si>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</si>
  <si>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</si>
  <si>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</si>
  <si>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</si>
  <si>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</si>
  <si>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</si>
  <si>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</si>
  <si>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</si>
  <si>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</si>
  <si>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</si>
  <si>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</si>
  <si>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</si>
  <si>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</si>
  <si>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</si>
  <si>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</si>
  <si>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</si>
  <si>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</si>
  <si>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</si>
  <si>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</si>
  <si>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</si>
  <si>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</si>
  <si>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</si>
  <si>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</si>
  <si>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</si>
  <si>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</si>
  <si>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</si>
  <si>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</si>
  <si>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</si>
  <si>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</si>
  <si>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</si>
  <si>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</si>
  <si>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</si>
  <si>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</si>
  <si>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</si>
  <si>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</si>
  <si>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</si>
  <si>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</si>
  <si>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</si>
  <si>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</si>
  <si>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</si>
  <si>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</si>
  <si>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</si>
  <si>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</si>
  <si>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</si>
  <si>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</si>
  <si>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</si>
  <si>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</si>
  <si>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</si>
  <si>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</si>
  <si>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</si>
  <si>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</si>
  <si>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</si>
  <si>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</si>
  <si>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</si>
  <si>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</si>
  <si>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</si>
  <si>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</si>
  <si>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</si>
  <si>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</si>
  <si>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</si>
  <si>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</si>
  <si>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</si>
  <si>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</si>
  <si>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</si>
  <si>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</si>
  <si>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</si>
  <si>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</si>
  <si>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</si>
  <si>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</si>
  <si>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</si>
  <si>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</si>
  <si>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</si>
  <si>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</si>
  <si>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</si>
  <si>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</si>
  <si>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</si>
  <si>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</si>
  <si>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</si>
  <si>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</si>
  <si>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</si>
  <si>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</si>
  <si>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</si>
  <si>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</si>
  <si>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</si>
  <si>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</si>
  <si>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</si>
  <si>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</si>
  <si>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</si>
  <si>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</si>
  <si>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</si>
  <si>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</si>
  <si>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</si>
  <si>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</si>
  <si>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</si>
  <si>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</si>
  <si>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</si>
  <si>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</si>
  <si>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</si>
  <si>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</si>
  <si>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</si>
  <si>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</si>
  <si>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</si>
  <si>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</si>
  <si>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</si>
  <si>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</si>
  <si>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</si>
  <si>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</si>
  <si>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</si>
  <si>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</si>
  <si>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</si>
  <si>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</si>
  <si>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</si>
  <si>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</si>
  <si>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</si>
  <si>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</si>
  <si>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</si>
  <si>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</si>
  <si>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</si>
  <si>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</si>
  <si>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</si>
  <si>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</si>
  <si>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</si>
  <si>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</si>
  <si>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</si>
  <si>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</si>
  <si>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</si>
  <si>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</si>
  <si>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</si>
  <si>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</si>
  <si>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</si>
  <si>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</si>
  <si>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</si>
  <si>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</si>
  <si>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</si>
  <si>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</si>
  <si>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</si>
  <si>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</si>
  <si>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</si>
  <si>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</si>
  <si>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</si>
  <si>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</si>
  <si>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</si>
  <si>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</si>
  <si>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</si>
  <si>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</si>
  <si>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</si>
  <si>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</si>
  <si>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</si>
  <si>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</si>
  <si>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</si>
  <si>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</si>
  <si>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</si>
  <si>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</si>
  <si>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</si>
  <si>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</si>
  <si>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</si>
  <si>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</si>
  <si>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</si>
  <si>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</si>
  <si>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</si>
  <si>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</si>
  <si>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</si>
  <si>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</si>
  <si>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</si>
  <si>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</si>
  <si>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</si>
  <si>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</si>
  <si>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</si>
  <si>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</si>
  <si>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</si>
  <si>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</si>
  <si>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</si>
  <si>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</si>
  <si>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</si>
  <si>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</si>
  <si>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</si>
  <si>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</si>
  <si>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</si>
  <si>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</si>
  <si>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</si>
  <si>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</si>
  <si>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</si>
  <si>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</si>
  <si>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</si>
  <si>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</si>
  <si>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</si>
  <si>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</si>
  <si>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</si>
  <si>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</si>
  <si>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</si>
  <si>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</si>
  <si>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</si>
  <si>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</si>
  <si>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</si>
  <si>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</si>
  <si>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</si>
  <si>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</si>
  <si>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</si>
  <si>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</si>
  <si>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</si>
  <si>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</si>
  <si>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</si>
  <si>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</si>
  <si>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</si>
  <si>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</si>
  <si>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</si>
  <si>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</si>
  <si>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</si>
  <si>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</si>
  <si>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</si>
  <si>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</si>
  <si>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</si>
  <si>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</si>
  <si>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</si>
  <si>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</si>
  <si>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</si>
  <si>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</si>
  <si>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</si>
  <si>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</si>
  <si>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</si>
  <si>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</si>
  <si>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</si>
  <si>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</si>
  <si>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</si>
  <si>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</si>
  <si>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</si>
  <si>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</si>
  <si>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</si>
  <si>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</si>
  <si>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</si>
  <si>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</si>
  <si>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</si>
  <si>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</si>
  <si>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</si>
  <si>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</si>
  <si>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</si>
  <si>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</si>
  <si>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</si>
  <si>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</si>
  <si>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</si>
  <si>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</si>
  <si>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</si>
  <si>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</si>
  <si>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</si>
  <si>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</si>
  <si>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</si>
  <si>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</si>
  <si>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</si>
  <si>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</si>
  <si>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</si>
  <si>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</si>
  <si>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</si>
  <si>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</si>
  <si>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</si>
  <si>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</si>
  <si>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</si>
  <si>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</si>
  <si>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</si>
  <si>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</si>
  <si>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</si>
  <si>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</si>
  <si>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</si>
  <si>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</si>
  <si>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</si>
  <si>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</si>
  <si>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</si>
  <si>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</si>
  <si>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</si>
  <si>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</si>
  <si>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</si>
  <si>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</si>
  <si>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</si>
  <si>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</si>
  <si>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</si>
  <si>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</si>
  <si>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</si>
  <si>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</si>
  <si>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</si>
  <si>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</si>
  <si>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</si>
  <si>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</si>
  <si>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</si>
  <si>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</si>
  <si>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</si>
  <si>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</si>
  <si>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</si>
  <si>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</si>
  <si>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</si>
  <si>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</si>
  <si>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</si>
  <si>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</si>
  <si>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</si>
  <si>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</si>
  <si>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</si>
  <si>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</si>
  <si>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</si>
  <si>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</si>
  <si>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</si>
  <si>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</si>
  <si>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</si>
  <si>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</si>
  <si>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</si>
  <si>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</si>
  <si>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</si>
  <si>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</si>
  <si>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</si>
  <si>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</si>
  <si>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</si>
  <si>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</si>
  <si>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</si>
  <si>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</si>
  <si>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</si>
  <si>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</si>
  <si>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</si>
  <si>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</si>
  <si>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</si>
  <si>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</si>
  <si>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</si>
  <si>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</si>
  <si>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</si>
  <si>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</si>
  <si>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</si>
  <si>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</si>
  <si>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</si>
  <si>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</si>
  <si>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</si>
  <si>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</si>
  <si>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</si>
  <si>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</si>
  <si>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</si>
  <si>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</si>
  <si>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</si>
  <si>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</si>
  <si>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</si>
  <si>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</si>
  <si>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</si>
  <si>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</si>
  <si>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</si>
  <si>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</si>
  <si>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</si>
  <si>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</si>
  <si>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</si>
  <si>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</si>
  <si>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</si>
  <si>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</si>
  <si>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</si>
  <si>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</si>
  <si>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</si>
  <si>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</si>
  <si>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</si>
  <si>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</si>
  <si>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</si>
  <si>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</si>
  <si>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</si>
  <si>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</si>
  <si>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</si>
  <si>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</si>
  <si>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</si>
  <si>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</si>
  <si>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</si>
  <si>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</si>
  <si>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</si>
  <si>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</si>
  <si>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</si>
  <si>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</si>
  <si>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</si>
  <si>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</si>
  <si>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</si>
  <si>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</si>
  <si>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</si>
  <si>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</si>
  <si>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</si>
  <si>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</si>
  <si>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</si>
  <si>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</si>
  <si>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</si>
  <si>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</si>
  <si>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</si>
  <si>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</si>
  <si>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</si>
  <si>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</si>
  <si>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</si>
  <si>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</si>
  <si>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</si>
  <si>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</si>
  <si>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</si>
  <si>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</si>
  <si>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</si>
  <si>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</si>
  <si>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</si>
  <si>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</si>
  <si>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</si>
  <si>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</si>
  <si>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</si>
  <si>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</si>
  <si>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</si>
  <si>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</si>
  <si>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</si>
  <si>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</si>
  <si>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</si>
  <si>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</si>
  <si>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</si>
  <si>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</si>
  <si>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</si>
  <si>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</si>
  <si>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</si>
  <si>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</si>
  <si>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</si>
  <si>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</si>
  <si>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</si>
  <si>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</si>
  <si>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</si>
  <si>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</si>
  <si>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</si>
  <si>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</si>
  <si>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</si>
  <si>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</si>
  <si>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</si>
  <si>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</si>
  <si>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</si>
  <si>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</si>
  <si>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</si>
  <si>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</si>
  <si>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</si>
  <si>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</si>
  <si>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</si>
  <si>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</si>
  <si>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</si>
  <si>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</si>
  <si>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</si>
  <si>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</si>
  <si>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</si>
  <si>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</si>
  <si>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</si>
  <si>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</si>
  <si>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</si>
  <si>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</si>
  <si>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</si>
  <si>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</si>
  <si>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</si>
  <si>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</si>
  <si>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</si>
  <si>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</si>
  <si>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</si>
  <si>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</si>
  <si>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</si>
  <si>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</si>
  <si>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</si>
  <si>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</si>
  <si>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</si>
  <si>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</si>
  <si>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</si>
  <si>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</si>
  <si>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</si>
  <si>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</si>
  <si>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</si>
  <si>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</si>
  <si>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</si>
  <si>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</si>
  <si>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</si>
  <si>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</si>
  <si>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</si>
  <si>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</si>
  <si>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</si>
  <si>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</si>
  <si>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</si>
  <si>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</si>
  <si>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</si>
  <si>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</si>
  <si>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</si>
  <si>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</si>
  <si>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</si>
  <si>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</si>
  <si>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</si>
  <si>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</si>
  <si>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</si>
  <si>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</si>
  <si>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</si>
  <si>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</si>
  <si>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</si>
  <si>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</si>
  <si>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</si>
  <si>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</si>
  <si>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</si>
  <si>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</si>
  <si>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</si>
  <si>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</si>
  <si>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</si>
  <si>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</si>
  <si>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</si>
  <si>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</si>
  <si>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</si>
  <si>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</si>
  <si>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</si>
  <si>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</si>
  <si>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</si>
  <si>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</si>
  <si>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</si>
  <si>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</si>
  <si>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</si>
  <si>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</si>
  <si>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</si>
  <si>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</si>
  <si>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</si>
  <si>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</si>
  <si>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</si>
  <si>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</si>
  <si>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</si>
  <si>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</si>
  <si>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</si>
  <si>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</si>
  <si>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</si>
  <si>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</si>
  <si>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</si>
  <si>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</si>
  <si>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</si>
  <si>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</si>
  <si>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</si>
  <si>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</si>
  <si>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</si>
  <si>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</si>
  <si>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</si>
  <si>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</si>
  <si>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</si>
  <si>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</si>
  <si>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</si>
  <si>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</si>
  <si>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</si>
  <si>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</si>
  <si>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</si>
  <si>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</si>
  <si>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</si>
  <si>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</si>
  <si>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</si>
  <si>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</si>
  <si>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</si>
  <si>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</si>
  <si>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</si>
  <si>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</si>
  <si>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</si>
  <si>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</si>
  <si>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</si>
  <si>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</si>
  <si>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</si>
  <si>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</si>
  <si>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</si>
  <si>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</si>
  <si>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</si>
  <si>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</si>
  <si>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</si>
  <si>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</si>
  <si>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</si>
  <si>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</si>
  <si>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</si>
  <si>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</si>
  <si>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</si>
  <si>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</si>
  <si>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</si>
  <si>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</si>
  <si>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</si>
  <si>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</si>
  <si>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</si>
  <si>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</si>
  <si>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</si>
  <si>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</si>
  <si>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</si>
  <si>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</si>
  <si>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</si>
  <si>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</si>
  <si>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</si>
  <si>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</si>
  <si>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</si>
  <si>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</si>
  <si>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</si>
  <si>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</si>
  <si>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</si>
  <si>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</si>
  <si>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</si>
  <si>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</si>
  <si>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</si>
  <si>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</si>
  <si>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</si>
  <si>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</si>
  <si>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</si>
  <si>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</si>
  <si>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</si>
  <si>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</si>
  <si>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</si>
  <si>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</si>
  <si>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</si>
  <si>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</si>
  <si>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</si>
  <si>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</si>
  <si>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</si>
  <si>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</si>
  <si>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</si>
  <si>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</si>
  <si>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</si>
  <si>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</si>
  <si>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</si>
  <si>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</si>
  <si>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</si>
  <si>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</si>
  <si>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</si>
  <si>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</si>
  <si>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</si>
  <si>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</si>
  <si>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</si>
  <si>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</si>
  <si>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</si>
  <si>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</si>
  <si>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</si>
  <si>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</si>
  <si>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</si>
  <si>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</si>
  <si>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</si>
  <si>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</si>
  <si>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</si>
  <si>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</si>
  <si>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</si>
  <si>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</si>
  <si>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</si>
  <si>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</si>
  <si>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</si>
  <si>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</si>
  <si>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</si>
  <si>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</si>
  <si>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</si>
  <si>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</si>
  <si>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</si>
  <si>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</si>
  <si>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</si>
  <si>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</si>
  <si>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</si>
  <si>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</si>
  <si>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</si>
  <si>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</si>
  <si>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</si>
  <si>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</si>
  <si>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</si>
  <si>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</si>
  <si>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</si>
  <si>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</si>
  <si>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</si>
  <si>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</si>
  <si>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</si>
  <si>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</si>
  <si>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</si>
  <si>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</si>
  <si>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</si>
  <si>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</si>
  <si>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</si>
  <si>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</si>
  <si>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</si>
  <si>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</si>
  <si>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</si>
  <si>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</si>
  <si>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</si>
  <si>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</si>
  <si>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</si>
  <si>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</si>
  <si>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</si>
  <si>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</si>
  <si>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</si>
  <si>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</si>
  <si>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</si>
  <si>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</si>
  <si>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</si>
  <si>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</si>
  <si>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</si>
  <si>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</si>
  <si>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</si>
  <si>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</si>
  <si>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</si>
  <si>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</si>
  <si>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</si>
  <si>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</si>
  <si>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</si>
  <si>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</si>
  <si>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</si>
  <si>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</si>
  <si>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</si>
  <si>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</si>
  <si>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</si>
  <si>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</si>
  <si>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</si>
  <si>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</si>
  <si>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</si>
  <si>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</si>
  <si>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</si>
  <si>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</si>
  <si>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</si>
  <si>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</si>
  <si>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</si>
  <si>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</si>
  <si>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</si>
  <si>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</si>
  <si>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</si>
  <si>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</si>
  <si>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</si>
  <si>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</si>
  <si>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</si>
  <si>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</si>
  <si>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</si>
  <si>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</si>
  <si>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</si>
  <si>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</si>
  <si>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</si>
  <si>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</si>
  <si>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</si>
  <si>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</si>
  <si>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</si>
  <si>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</si>
  <si>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</si>
  <si>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</si>
  <si>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</si>
  <si>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</si>
  <si>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</si>
  <si>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</si>
  <si>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</si>
  <si>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</si>
  <si>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</si>
  <si>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</si>
  <si>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</si>
  <si>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</si>
  <si>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</si>
  <si>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</si>
  <si>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</si>
  <si>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</si>
  <si>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</si>
  <si>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</si>
  <si>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</si>
  <si>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</si>
  <si>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</si>
  <si>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</si>
  <si>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</si>
  <si>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</si>
  <si>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</si>
  <si>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</si>
  <si>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</si>
  <si>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</si>
  <si>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</si>
  <si>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</si>
  <si>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</si>
  <si>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</si>
  <si>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</si>
  <si>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</si>
  <si>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</si>
  <si>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</si>
  <si>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</si>
  <si>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</si>
  <si>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</si>
  <si>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</si>
  <si>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</si>
  <si>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</si>
  <si>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</si>
  <si>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</si>
  <si>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</si>
  <si>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</si>
  <si>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</si>
  <si>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</si>
  <si>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</si>
  <si>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</si>
  <si>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</si>
  <si>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</si>
  <si>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</si>
  <si>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</si>
  <si>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</si>
  <si>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</si>
  <si>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</si>
  <si>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</si>
  <si>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</si>
  <si>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</si>
  <si>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</si>
  <si>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</si>
  <si>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</si>
  <si>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</si>
  <si>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</si>
  <si>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</si>
  <si>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</si>
  <si>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</si>
  <si>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</si>
  <si>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</si>
  <si>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</si>
  <si>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</si>
  <si>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</si>
  <si>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</si>
  <si>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</si>
  <si>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</si>
  <si>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</si>
  <si>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</si>
  <si>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</si>
  <si>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</si>
  <si>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</si>
  <si>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</si>
  <si>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</si>
  <si>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</si>
  <si>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</si>
  <si>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</si>
  <si>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</si>
  <si>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</si>
  <si>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</si>
  <si>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</si>
  <si>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</si>
  <si>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</si>
  <si>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</si>
  <si>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</si>
  <si>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</si>
  <si>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</si>
  <si>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</si>
  <si>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</si>
  <si>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</si>
  <si>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</si>
  <si>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</si>
  <si>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</si>
  <si>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</si>
  <si>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</si>
  <si>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</si>
  <si>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</si>
  <si>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</si>
  <si>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</si>
  <si>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</si>
  <si>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</si>
  <si>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</si>
  <si>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</si>
  <si>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</si>
  <si>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</si>
  <si>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</si>
  <si>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</si>
  <si>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</si>
  <si>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</si>
  <si>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</si>
  <si>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</si>
  <si>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</si>
  <si>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</si>
  <si>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</si>
  <si>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</si>
  <si>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</si>
  <si>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</si>
  <si>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</si>
  <si>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</si>
  <si>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</si>
  <si>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</si>
  <si>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</si>
  <si>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</si>
  <si>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</si>
  <si>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</si>
  <si>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</si>
  <si>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</si>
  <si>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</si>
  <si>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</si>
  <si>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</si>
  <si>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</si>
  <si>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</si>
  <si>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</si>
  <si>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</si>
  <si>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</si>
  <si>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</si>
  <si>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</si>
  <si>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</si>
  <si>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</si>
  <si>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</si>
  <si>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</si>
  <si>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</si>
  <si>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</si>
  <si>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</si>
  <si>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</si>
  <si>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</si>
  <si>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</si>
  <si>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</si>
  <si>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</si>
  <si>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</si>
  <si>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</si>
  <si>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</si>
  <si>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</si>
  <si>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</si>
  <si>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</si>
  <si>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</si>
  <si>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</si>
  <si>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</si>
  <si>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</si>
  <si>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</si>
  <si>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</si>
  <si>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</si>
  <si>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</si>
  <si>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</si>
  <si>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</si>
  <si>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</si>
  <si>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</si>
  <si>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</si>
  <si>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</si>
  <si>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</si>
  <si>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</si>
  <si>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</si>
  <si>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</si>
  <si>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</si>
  <si>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</si>
  <si>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</si>
  <si>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</si>
  <si>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</si>
  <si>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</si>
  <si>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</si>
  <si>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</si>
  <si>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</si>
  <si>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</si>
  <si>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</si>
  <si>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</si>
  <si>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</si>
  <si>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</si>
  <si>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</si>
  <si>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</si>
  <si>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</si>
  <si>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</si>
  <si>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</si>
  <si>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</si>
  <si>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</si>
  <si>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</si>
  <si>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</si>
  <si>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</si>
  <si>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</si>
  <si>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</si>
  <si>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</si>
  <si>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</si>
  <si>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</si>
  <si>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</si>
  <si>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</si>
  <si>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</si>
  <si>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</si>
  <si>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</si>
  <si>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</si>
  <si>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</si>
  <si>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</si>
  <si>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</si>
  <si>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</si>
  <si>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</si>
  <si>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</si>
  <si>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</si>
  <si>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</si>
  <si>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</si>
  <si>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</si>
  <si>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</si>
  <si>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</si>
  <si>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</si>
  <si>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</si>
  <si>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</si>
  <si>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</si>
  <si>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</si>
  <si>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</si>
  <si>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</si>
  <si>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</si>
  <si>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</si>
  <si>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</si>
  <si>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</si>
  <si>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</si>
  <si>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</si>
  <si>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</si>
  <si>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</si>
  <si>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</si>
  <si>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</si>
  <si>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</si>
  <si>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</si>
  <si>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</si>
  <si>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</si>
  <si>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</si>
  <si>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</si>
  <si>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</si>
  <si>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</si>
  <si>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</si>
  <si>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</si>
  <si>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</si>
  <si>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</si>
  <si>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</si>
  <si>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</si>
  <si>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</si>
  <si>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</si>
  <si>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</si>
  <si>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</si>
  <si>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</si>
  <si>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</si>
  <si>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</si>
  <si>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</si>
  <si>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</si>
  <si>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</si>
  <si>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</si>
  <si>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</si>
  <si>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</si>
  <si>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</si>
  <si>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</si>
  <si>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</si>
  <si>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</si>
  <si>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</si>
  <si>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</si>
  <si>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</si>
  <si>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</si>
  <si>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</si>
  <si>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</si>
  <si>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</si>
  <si>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</si>
  <si>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</si>
  <si>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</si>
  <si>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</si>
  <si>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</si>
  <si>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</si>
  <si>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</si>
  <si>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</si>
  <si>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</si>
  <si>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</si>
  <si>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</si>
  <si>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</si>
  <si>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</si>
  <si>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</si>
  <si>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</si>
  <si>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</si>
  <si>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</si>
  <si>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</si>
  <si>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</si>
  <si>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</si>
  <si>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</si>
  <si>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</si>
  <si>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</si>
  <si>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</si>
  <si>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</si>
  <si>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</si>
  <si>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</si>
  <si>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</si>
  <si>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</si>
  <si>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</si>
  <si>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</si>
  <si>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</si>
  <si>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</si>
  <si>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</si>
  <si>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</si>
  <si>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</si>
  <si>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</si>
  <si>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</si>
  <si>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</si>
  <si>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</si>
  <si>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</si>
  <si>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</si>
  <si>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</si>
  <si>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</si>
  <si>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</si>
  <si>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</si>
  <si>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</si>
  <si>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</si>
  <si>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</si>
  <si>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</si>
  <si>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</si>
  <si>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</si>
  <si>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</si>
  <si>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</si>
  <si>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</si>
  <si>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</si>
  <si>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</si>
  <si>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</si>
  <si>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</si>
  <si>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</si>
  <si>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</si>
  <si>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</si>
  <si>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</si>
  <si>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</si>
  <si>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</si>
  <si>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</si>
  <si>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</si>
  <si>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</si>
  <si>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</si>
  <si>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</si>
  <si>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</si>
  <si>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</si>
  <si>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</si>
  <si>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</si>
  <si>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</si>
  <si>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</si>
  <si>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</si>
  <si>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</si>
  <si>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</si>
  <si>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</si>
  <si>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</si>
  <si>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</si>
  <si>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</si>
  <si>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</si>
  <si>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</si>
  <si>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</si>
  <si>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</si>
  <si>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</si>
  <si>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</si>
  <si>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</si>
  <si>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</si>
  <si>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</si>
  <si>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</si>
  <si>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</si>
  <si>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</si>
  <si>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</si>
  <si>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</si>
  <si>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</si>
  <si>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</si>
  <si>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</si>
  <si>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</si>
  <si>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</si>
  <si>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</si>
  <si>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</si>
  <si>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</si>
  <si>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</si>
  <si>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</si>
  <si>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</si>
  <si>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</si>
  <si>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</si>
  <si>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</si>
  <si>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</si>
  <si>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</si>
  <si>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</si>
  <si>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</si>
  <si>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</si>
  <si>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</si>
  <si>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</si>
  <si>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</si>
  <si>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</si>
  <si>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</si>
  <si>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</si>
  <si>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</si>
  <si>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</si>
  <si>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</si>
  <si>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</si>
  <si>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</si>
  <si>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</si>
  <si>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</si>
  <si>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</si>
  <si>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</si>
  <si>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</si>
  <si>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</si>
  <si>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</si>
  <si>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</si>
  <si>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</si>
  <si>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</si>
  <si>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</si>
  <si>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</si>
  <si>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</si>
  <si>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</si>
  <si>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</si>
  <si>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</si>
  <si>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</si>
  <si>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</si>
  <si>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</si>
  <si>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</si>
  <si>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</si>
  <si>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</si>
  <si>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</si>
  <si>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</si>
  <si>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</si>
  <si>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</si>
  <si>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</si>
  <si>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</si>
  <si>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</si>
  <si>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</si>
  <si>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</si>
  <si>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</si>
  <si>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</si>
  <si>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</si>
  <si>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</si>
  <si>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</si>
  <si>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</si>
  <si>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</si>
  <si>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</si>
  <si>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</si>
  <si>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</si>
  <si>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</si>
  <si>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</si>
  <si>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</si>
  <si>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</si>
  <si>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</si>
  <si>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</si>
  <si>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</si>
  <si>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</si>
  <si>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</si>
  <si>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</si>
  <si>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</si>
  <si>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</si>
  <si>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</si>
  <si>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</si>
  <si>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</si>
  <si>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</si>
  <si>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</si>
  <si>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</si>
  <si>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</si>
  <si>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</si>
  <si>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</si>
  <si>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</si>
  <si>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</si>
  <si>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</si>
  <si>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</si>
  <si>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</si>
  <si>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</si>
  <si>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</si>
  <si>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</si>
  <si>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</si>
  <si>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</si>
  <si>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</si>
  <si>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</si>
  <si>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</si>
  <si>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</si>
  <si>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</si>
  <si>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</si>
  <si>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</si>
  <si>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</si>
  <si>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</si>
  <si>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</si>
  <si>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</si>
  <si>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</si>
  <si>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</si>
  <si>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</si>
  <si>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</si>
  <si>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</si>
  <si>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</si>
  <si>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</si>
  <si>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</si>
  <si>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</si>
  <si>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</si>
  <si>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</si>
  <si>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</si>
  <si>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</si>
  <si>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</si>
  <si>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</si>
  <si>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</si>
  <si>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</si>
  <si>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</si>
  <si>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</si>
  <si>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</si>
  <si>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</si>
  <si>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</si>
  <si>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</si>
  <si>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</si>
  <si>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</si>
  <si>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</si>
  <si>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</si>
  <si>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</si>
  <si>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</si>
  <si>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</si>
  <si>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</si>
  <si>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</si>
  <si>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</si>
  <si>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</si>
  <si>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</si>
  <si>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</si>
  <si>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</si>
  <si>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</si>
  <si>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</si>
  <si>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</si>
  <si>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</si>
  <si>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</si>
  <si>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</si>
  <si>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</si>
  <si>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</si>
  <si>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</si>
  <si>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</si>
  <si>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</si>
  <si>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</si>
  <si>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</si>
  <si>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</si>
  <si>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</si>
  <si>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</si>
  <si>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</si>
  <si>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</si>
  <si>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</si>
  <si>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</si>
  <si>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</si>
  <si>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</si>
  <si>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</si>
  <si>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</si>
  <si>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</si>
  <si>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</si>
  <si>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</si>
  <si>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</si>
  <si>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</si>
  <si>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</si>
  <si>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</si>
  <si>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</si>
  <si>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</si>
  <si>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</si>
  <si>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</si>
  <si>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</si>
  <si>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</si>
  <si>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</si>
  <si>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</si>
  <si>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</si>
  <si>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</si>
  <si>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</si>
  <si>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</si>
  <si>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</si>
  <si>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</si>
  <si>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</si>
  <si>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</si>
  <si>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</si>
  <si>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</si>
  <si>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</si>
  <si>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</si>
  <si>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</si>
  <si>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</si>
  <si>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</si>
  <si>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</si>
  <si>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</si>
  <si>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</si>
  <si>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</si>
  <si>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</si>
  <si>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</si>
  <si>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</si>
  <si>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</si>
  <si>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</si>
  <si>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</si>
  <si>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</si>
  <si>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</si>
  <si>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</si>
  <si>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</si>
  <si>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</si>
  <si>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</si>
  <si>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</si>
  <si>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</si>
  <si>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</si>
  <si>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</si>
  <si>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</si>
  <si>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</si>
  <si>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</si>
  <si>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</si>
  <si>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</si>
  <si>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</si>
  <si>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</si>
  <si>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</si>
  <si>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</si>
  <si>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</si>
  <si>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</si>
  <si>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</si>
  <si>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</si>
  <si>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</si>
  <si>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</si>
  <si>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</si>
  <si>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</si>
  <si>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</si>
  <si>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</si>
  <si>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</si>
  <si>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</si>
  <si>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</si>
  <si>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</si>
  <si>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</si>
  <si>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</si>
  <si>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</si>
  <si>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</si>
  <si>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</si>
  <si>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</si>
  <si>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</si>
  <si>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</si>
  <si>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</si>
  <si>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</si>
  <si>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</si>
  <si>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</si>
  <si>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</si>
  <si>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</si>
  <si>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</si>
  <si>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</si>
  <si>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</si>
  <si>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</si>
  <si>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</si>
  <si>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</si>
  <si>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</si>
  <si>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</si>
  <si>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</si>
  <si>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</si>
  <si>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</si>
  <si>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</si>
  <si>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</si>
  <si>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</si>
  <si>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</si>
  <si>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</si>
  <si>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</si>
  <si>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</si>
  <si>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</si>
  <si>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</si>
  <si>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</si>
  <si>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</si>
  <si>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</si>
  <si>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</si>
  <si>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</si>
  <si>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</si>
  <si>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</si>
  <si>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</si>
  <si>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</si>
  <si>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</si>
  <si>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</si>
  <si>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</si>
  <si>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</si>
  <si>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</si>
  <si>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</si>
  <si>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</si>
  <si>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</si>
  <si>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</si>
  <si>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</si>
  <si>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</si>
  <si>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</si>
  <si>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</si>
  <si>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</si>
  <si>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</si>
  <si>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</si>
  <si>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</si>
  <si>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</si>
  <si>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</si>
  <si>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</si>
  <si>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</si>
  <si>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</si>
  <si>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</si>
  <si>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</si>
  <si>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</si>
  <si>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</si>
  <si>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</si>
  <si>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</si>
  <si>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</si>
  <si>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</si>
  <si>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</si>
  <si>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</si>
  <si>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</si>
  <si>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</si>
  <si>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</si>
  <si>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</si>
  <si>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</si>
  <si>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</si>
  <si>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</si>
  <si>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</si>
  <si>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</si>
  <si>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</si>
  <si>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</si>
  <si>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</si>
  <si>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</si>
  <si>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</si>
  <si>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</si>
  <si>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</si>
  <si>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</si>
  <si>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</si>
  <si>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</si>
  <si>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</si>
  <si>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</si>
  <si>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</si>
  <si>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</si>
  <si>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</si>
  <si>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</si>
  <si>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</si>
  <si>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</si>
  <si>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</si>
  <si>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</si>
  <si>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</si>
  <si>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</si>
  <si>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</si>
  <si>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</si>
  <si>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</si>
  <si>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</si>
  <si>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</si>
  <si>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</si>
  <si>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</si>
  <si>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</si>
  <si>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</si>
  <si>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</si>
  <si>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</si>
  <si>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</si>
  <si>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</si>
  <si>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</si>
  <si>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</si>
  <si>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</si>
  <si>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</si>
  <si>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</si>
  <si>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</si>
  <si>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</si>
  <si>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</si>
  <si>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</si>
  <si>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</si>
  <si>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</si>
  <si>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</si>
  <si>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</si>
  <si>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</si>
  <si>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</si>
  <si>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</si>
  <si>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</si>
  <si>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</si>
  <si>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</si>
  <si>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</si>
  <si>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</si>
  <si>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</si>
  <si>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</si>
  <si>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</si>
  <si>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</si>
  <si>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</si>
  <si>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</si>
  <si>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</si>
  <si>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</si>
  <si>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</si>
  <si>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</si>
  <si>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</si>
  <si>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</si>
  <si>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</si>
  <si>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</si>
  <si>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</si>
  <si>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</si>
  <si>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</si>
  <si>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</si>
  <si>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</si>
  <si>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</si>
  <si>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</si>
  <si>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</si>
  <si>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</si>
  <si>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</si>
  <si>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</si>
  <si>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</si>
  <si>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</si>
  <si>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</si>
  <si>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</si>
  <si>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</si>
  <si>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</si>
  <si>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</si>
  <si>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</si>
  <si>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</si>
  <si>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</si>
  <si>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</si>
  <si>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</si>
  <si>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</si>
  <si>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</si>
  <si>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</si>
  <si>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</si>
  <si>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</si>
  <si>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</si>
  <si>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</si>
  <si>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</si>
  <si>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</si>
  <si>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</si>
  <si>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</si>
  <si>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</si>
  <si>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</si>
  <si>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</si>
  <si>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</si>
  <si>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</si>
  <si>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</si>
  <si>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</si>
  <si>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</si>
  <si>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</si>
  <si>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</si>
  <si>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</si>
  <si>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</si>
  <si>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</si>
  <si>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</si>
  <si>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</si>
  <si>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</si>
  <si>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</si>
  <si>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</si>
  <si>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</si>
  <si>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</si>
  <si>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</si>
  <si>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</si>
  <si>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</si>
  <si>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</si>
  <si>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</si>
  <si>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</si>
  <si>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</si>
  <si>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</si>
  <si>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</si>
  <si>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</si>
  <si>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</si>
  <si>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</si>
  <si>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</si>
  <si>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</si>
  <si>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</si>
  <si>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</si>
  <si>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</si>
  <si>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</si>
  <si>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</si>
  <si>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</si>
  <si>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</si>
  <si>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</si>
  <si>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</si>
  <si>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</si>
  <si>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</si>
  <si>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</si>
  <si>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</si>
  <si>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</si>
  <si>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</si>
  <si>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</si>
  <si>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</si>
  <si>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</si>
  <si>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</si>
  <si>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</si>
  <si>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</si>
  <si>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</si>
  <si>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</si>
  <si>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</si>
  <si>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</si>
  <si>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</si>
  <si>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</si>
  <si>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</si>
  <si>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</si>
  <si>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</si>
  <si>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</si>
  <si>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</si>
  <si>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</si>
  <si>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</si>
  <si>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</si>
  <si>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</si>
  <si>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</si>
  <si>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</si>
  <si>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</si>
  <si>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</si>
  <si>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</si>
  <si>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</si>
  <si>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</si>
  <si>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</si>
  <si>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</si>
  <si>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</si>
  <si>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</si>
  <si>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</si>
  <si>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</si>
  <si>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</si>
  <si>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</si>
  <si>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</si>
  <si>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</si>
  <si>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</si>
  <si>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</si>
  <si>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</si>
  <si>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</si>
  <si>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</si>
  <si>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</si>
  <si>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</si>
  <si>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</si>
  <si>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</si>
  <si>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</si>
  <si>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</si>
  <si>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</si>
  <si>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</si>
  <si>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</si>
  <si>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</si>
  <si>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</si>
  <si>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</si>
  <si>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</si>
  <si>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</si>
  <si>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</si>
  <si>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</si>
  <si>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</si>
  <si>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</si>
  <si>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</si>
  <si>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</si>
  <si>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</si>
  <si>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</si>
  <si>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</si>
  <si>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</si>
  <si>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</si>
  <si>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</si>
  <si>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</si>
  <si>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</si>
  <si>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</si>
  <si>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</si>
  <si>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</si>
  <si>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</si>
  <si>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</si>
  <si>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</si>
  <si>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</si>
  <si>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</si>
  <si>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</si>
  <si>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</si>
  <si>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</si>
  <si>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</si>
  <si>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</si>
  <si>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</si>
  <si>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</si>
  <si>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</si>
  <si>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</si>
  <si>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</si>
  <si>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</si>
  <si>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</si>
  <si>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</si>
  <si>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</si>
  <si>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</si>
  <si>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</si>
  <si>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</si>
  <si>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</si>
  <si>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</si>
  <si>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</si>
  <si>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</si>
  <si>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</si>
  <si>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</si>
  <si>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</si>
  <si>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</si>
  <si>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</si>
  <si>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</si>
  <si>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</si>
  <si>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</si>
  <si>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</si>
  <si>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</si>
  <si>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</si>
  <si>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</si>
  <si>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</si>
  <si>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</si>
  <si>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</si>
  <si>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</si>
  <si>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</si>
  <si>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</si>
  <si>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</si>
  <si>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</si>
  <si>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</si>
  <si>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</si>
  <si>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</si>
  <si>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</si>
  <si>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</si>
  <si>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</si>
  <si>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</si>
  <si>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</si>
  <si>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</si>
  <si>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</si>
  <si>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</si>
  <si>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</si>
  <si>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</si>
  <si>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</si>
  <si>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</si>
  <si>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</si>
  <si>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</si>
  <si>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</si>
  <si>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</si>
  <si>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</si>
  <si>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</si>
  <si>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</si>
  <si>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</si>
  <si>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</si>
  <si>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</si>
  <si>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</si>
  <si>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</si>
  <si>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</si>
  <si>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</si>
  <si>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</si>
  <si>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</si>
  <si>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</si>
  <si>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</si>
  <si>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</si>
  <si>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</si>
  <si>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</si>
  <si>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</si>
  <si>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</si>
  <si>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</si>
  <si>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</si>
  <si>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</si>
  <si>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</si>
  <si>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</si>
  <si>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</si>
  <si>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</si>
  <si>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</si>
  <si>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</si>
  <si>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</si>
  <si>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</si>
  <si>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</si>
  <si>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</si>
  <si>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</si>
  <si>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</si>
  <si>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</si>
  <si>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</si>
  <si>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</si>
  <si>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</si>
  <si>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</si>
  <si>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</si>
  <si>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</si>
  <si>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</si>
  <si>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</si>
  <si>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</si>
  <si>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</si>
  <si>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</si>
  <si>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</si>
  <si>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</si>
  <si>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</si>
  <si>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</si>
  <si>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</si>
  <si>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</si>
  <si>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</si>
  <si>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</si>
  <si>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</si>
  <si>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</si>
  <si>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</si>
  <si>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</si>
  <si>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</si>
  <si>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</si>
  <si>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</si>
  <si>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</si>
  <si>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</si>
  <si>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</si>
  <si>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</si>
  <si>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</si>
  <si>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</si>
  <si>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</si>
  <si>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</si>
  <si>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</si>
  <si>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</si>
  <si>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</si>
  <si>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</si>
  <si>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</si>
  <si>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</si>
  <si>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</si>
  <si>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</si>
  <si>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</si>
  <si>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</si>
  <si>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</si>
  <si>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</si>
  <si>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</si>
  <si>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</si>
  <si>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</si>
  <si>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</si>
  <si>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</si>
  <si>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</si>
  <si>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</si>
  <si>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</si>
  <si>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</si>
  <si>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</si>
  <si>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</si>
  <si>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</si>
  <si>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</si>
  <si>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</si>
  <si>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</si>
  <si>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</si>
  <si>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</si>
  <si>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</si>
  <si>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</si>
  <si>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</si>
  <si>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</si>
  <si>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</si>
  <si>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</si>
  <si>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</si>
  <si>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</si>
  <si>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</si>
  <si>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</si>
  <si>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</si>
  <si>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</si>
  <si>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</si>
  <si>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</si>
  <si>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</si>
  <si>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</si>
  <si>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</si>
  <si>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</si>
  <si>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</si>
  <si>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</si>
  <si>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</si>
  <si>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</si>
  <si>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</si>
  <si>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</si>
  <si>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</si>
  <si>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</si>
  <si>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</si>
  <si>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</si>
  <si>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</si>
  <si>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</si>
  <si>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</si>
  <si>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</si>
  <si>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</si>
  <si>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</si>
  <si>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</si>
  <si>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</si>
  <si>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</si>
  <si>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</si>
  <si>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</si>
  <si>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</si>
  <si>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</si>
  <si>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</si>
  <si>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</si>
  <si>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</si>
  <si>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</si>
  <si>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</si>
  <si>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</si>
  <si>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</si>
  <si>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</si>
  <si>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</si>
  <si>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</si>
  <si>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</si>
  <si>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</si>
  <si>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</si>
  <si>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</si>
  <si>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</si>
  <si>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</si>
  <si>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</si>
  <si>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</si>
  <si>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</si>
  <si>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</si>
  <si>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</si>
  <si>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</si>
  <si>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</si>
  <si>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</si>
  <si>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</si>
  <si>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</si>
  <si>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</si>
  <si>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</si>
  <si>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</si>
  <si>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</si>
  <si>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</si>
  <si>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</si>
  <si>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</si>
  <si>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</si>
  <si>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</si>
  <si>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</si>
  <si>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</si>
  <si>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</si>
  <si>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</si>
  <si>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</si>
  <si>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</si>
  <si>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</si>
  <si>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</si>
  <si>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</si>
  <si>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</si>
  <si>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</si>
  <si>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</si>
  <si>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</si>
  <si>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</si>
  <si>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</si>
  <si>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</si>
  <si>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</si>
  <si>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</si>
  <si>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</si>
  <si>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</si>
  <si>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</si>
  <si>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</si>
  <si>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</si>
  <si>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</si>
  <si>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</si>
  <si>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</si>
  <si>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</si>
  <si>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</si>
  <si>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</si>
  <si>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</si>
  <si>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</si>
  <si>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</si>
  <si>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</si>
  <si>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</si>
  <si>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</si>
  <si>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</si>
  <si>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</si>
  <si>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</si>
  <si>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</si>
  <si>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</si>
  <si>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</si>
  <si>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</si>
  <si>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</si>
  <si>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</si>
  <si>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</si>
  <si>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</si>
  <si>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</si>
  <si>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</si>
  <si>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</si>
  <si>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</si>
  <si>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</si>
  <si>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</si>
  <si>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</si>
  <si>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</si>
  <si>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</si>
  <si>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</si>
  <si>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</si>
  <si>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</si>
  <si>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</si>
  <si>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</si>
  <si>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</si>
  <si>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</si>
  <si>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</si>
  <si>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</si>
  <si>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</si>
  <si>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</si>
  <si>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</si>
  <si>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</si>
  <si>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</si>
  <si>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</si>
  <si>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</si>
  <si>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</si>
  <si>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</si>
  <si>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</si>
  <si>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</si>
  <si>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</si>
  <si>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</si>
  <si>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</si>
  <si>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</si>
  <si>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</si>
  <si>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</si>
  <si>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</si>
  <si>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</si>
  <si>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</si>
  <si>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</si>
  <si>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</si>
  <si>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</si>
  <si>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</si>
  <si>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</si>
  <si>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</si>
  <si>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</si>
  <si>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</si>
  <si>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</si>
  <si>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</si>
  <si>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</si>
  <si>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</si>
  <si>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</si>
  <si>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</si>
  <si>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</si>
  <si>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</si>
  <si>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</si>
  <si>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</si>
  <si>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</si>
  <si>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</si>
  <si>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</si>
  <si>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</si>
  <si>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</si>
  <si>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</si>
  <si>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</si>
  <si>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</si>
  <si>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</si>
  <si>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</si>
  <si>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</si>
  <si>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</si>
  <si>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</si>
  <si>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</si>
  <si>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</si>
  <si>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</si>
  <si>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</si>
  <si>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</si>
  <si>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</si>
  <si>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</si>
  <si>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</si>
  <si>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</si>
  <si>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</si>
  <si>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</si>
  <si>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</si>
  <si>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</si>
  <si>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</si>
  <si>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</si>
  <si>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</si>
  <si>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</si>
  <si>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</si>
  <si>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</si>
  <si>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</si>
  <si>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</si>
  <si>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</si>
  <si>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</si>
  <si>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</si>
  <si>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</si>
  <si>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</si>
  <si>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</si>
  <si>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</si>
  <si>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</si>
  <si>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</si>
  <si>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</si>
  <si>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</si>
  <si>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</si>
  <si>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</si>
  <si>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</si>
  <si>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</si>
  <si>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</si>
  <si>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</si>
  <si>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</si>
  <si>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</si>
  <si>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</si>
  <si>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</si>
  <si>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</si>
  <si>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</si>
  <si>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</si>
  <si>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</si>
  <si>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</si>
  <si>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</si>
  <si>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</si>
  <si>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</si>
  <si>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</si>
  <si>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</si>
  <si>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</si>
  <si>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</si>
  <si>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</si>
  <si>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</si>
  <si>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</si>
  <si>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</si>
  <si>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</si>
  <si>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</si>
  <si>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</si>
  <si>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</si>
  <si>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</si>
  <si>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</si>
  <si>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</si>
  <si>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</si>
  <si>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</si>
  <si>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</si>
  <si>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</si>
  <si>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</si>
  <si>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</si>
  <si>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</si>
  <si>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</si>
  <si>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</si>
  <si>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</si>
  <si>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</si>
  <si>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</si>
  <si>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</si>
  <si>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</si>
  <si>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</si>
  <si>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</si>
  <si>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</si>
  <si>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</si>
  <si>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</si>
  <si>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</si>
  <si>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</si>
  <si>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</si>
  <si>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</si>
  <si>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</si>
  <si>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</si>
  <si>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</si>
  <si>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</si>
  <si>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</si>
  <si>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</si>
  <si>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</si>
  <si>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</si>
  <si>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</si>
  <si>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</si>
  <si>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</si>
  <si>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</si>
  <si>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</si>
  <si>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</si>
  <si>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</si>
  <si>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</si>
  <si>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</si>
  <si>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</si>
  <si>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</si>
  <si>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</si>
  <si>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</si>
  <si>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</si>
  <si>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</si>
  <si>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</si>
  <si>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</si>
  <si>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</si>
  <si>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</si>
  <si>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</si>
  <si>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</si>
  <si>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</si>
  <si>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</si>
  <si>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</si>
  <si>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</si>
  <si>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</si>
  <si>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</si>
  <si>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</si>
  <si>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</si>
  <si>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</si>
  <si>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</si>
  <si>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</si>
  <si>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</si>
  <si>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</si>
  <si>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</si>
  <si>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</si>
  <si>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</si>
  <si>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</si>
  <si>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</si>
  <si>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</si>
  <si>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</si>
  <si>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</si>
  <si>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</si>
  <si>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</si>
  <si>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</si>
  <si>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</si>
  <si>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</si>
  <si>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</si>
  <si>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</si>
  <si>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</si>
  <si>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</si>
  <si>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</si>
  <si>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</si>
  <si>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</si>
  <si>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</si>
  <si>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</si>
  <si>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</si>
  <si>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</si>
  <si>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</si>
  <si>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</si>
  <si>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</si>
  <si>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</si>
  <si>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</si>
  <si>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</si>
  <si>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</si>
  <si>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</si>
  <si>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</si>
  <si>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</si>
  <si>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</si>
  <si>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</si>
  <si>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</si>
  <si>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</si>
  <si>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</si>
  <si>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</si>
  <si>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</si>
  <si>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</si>
  <si>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</si>
  <si>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</si>
  <si>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</si>
  <si>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</si>
  <si>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</si>
  <si>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</si>
  <si>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</si>
  <si>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</si>
  <si>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</si>
  <si>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</si>
  <si>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</si>
  <si>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</si>
  <si>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</si>
  <si>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</si>
  <si>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</si>
  <si>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</si>
  <si>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</si>
  <si>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</si>
  <si>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</si>
  <si>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</si>
  <si>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</si>
  <si>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</si>
  <si>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</si>
  <si>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</si>
  <si>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</si>
  <si>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</si>
  <si>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</si>
  <si>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</si>
  <si>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</si>
  <si>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</si>
  <si>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</si>
  <si>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</si>
  <si>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</si>
  <si>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</si>
  <si>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</si>
  <si>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</si>
  <si>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</si>
  <si>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</si>
  <si>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</si>
  <si>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</si>
  <si>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</si>
  <si>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</si>
  <si>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</si>
  <si>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</si>
  <si>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</si>
  <si>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</si>
  <si>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</si>
  <si>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</si>
  <si>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</si>
  <si>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</si>
  <si>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</si>
  <si>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</si>
  <si>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</si>
  <si>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</si>
  <si>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</si>
  <si>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</si>
  <si>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</si>
  <si>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</si>
  <si>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</si>
  <si>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</si>
  <si>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</si>
  <si>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</si>
  <si>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</si>
  <si>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</si>
  <si>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</si>
  <si>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</si>
  <si>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</si>
  <si>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</si>
  <si>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</si>
  <si>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</si>
  <si>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</si>
  <si>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</si>
  <si>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</si>
  <si>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</si>
  <si>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</si>
  <si>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</si>
  <si>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</si>
  <si>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</si>
  <si>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</si>
  <si>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</si>
  <si>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</si>
  <si>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</si>
  <si>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</si>
  <si>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</si>
  <si>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</si>
  <si>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</si>
  <si>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</si>
  <si>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</si>
  <si>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</si>
  <si>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</si>
  <si>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</si>
  <si>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</si>
  <si>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</si>
  <si>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</si>
  <si>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</si>
  <si>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</si>
  <si>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</si>
  <si>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</si>
  <si>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</si>
  <si>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</si>
  <si>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</si>
  <si>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</si>
  <si>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</si>
  <si>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</si>
  <si>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</si>
  <si>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</si>
  <si>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</si>
  <si>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</si>
  <si>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</si>
  <si>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</si>
  <si>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</si>
  <si>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</si>
  <si>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</si>
  <si>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</si>
  <si>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</si>
  <si>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</si>
  <si>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</si>
  <si>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</si>
  <si>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</si>
  <si>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</si>
  <si>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</si>
  <si>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</si>
  <si>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</si>
  <si>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</si>
  <si>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</si>
  <si>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</si>
  <si>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</si>
  <si>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</si>
  <si>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</si>
  <si>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</si>
  <si>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</si>
  <si>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</si>
  <si>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</si>
  <si>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</si>
  <si>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</si>
  <si>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</si>
  <si>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</si>
  <si>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</si>
  <si>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</si>
  <si>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</si>
  <si>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</si>
  <si>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</si>
  <si>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</si>
  <si>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</si>
  <si>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</si>
  <si>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</si>
  <si>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</si>
  <si>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</si>
  <si>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</si>
  <si>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</si>
  <si>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</si>
  <si>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</si>
  <si>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</si>
  <si>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</si>
  <si>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</si>
  <si>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</si>
  <si>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</si>
  <si>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</si>
  <si>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</si>
  <si>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</si>
  <si>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</si>
  <si>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</si>
  <si>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</si>
  <si>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</si>
  <si>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</si>
  <si>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</si>
  <si>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</si>
  <si>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</si>
  <si>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</si>
  <si>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</si>
  <si>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</si>
  <si>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</si>
  <si>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</si>
  <si>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</si>
  <si>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</si>
  <si>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</si>
  <si>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</si>
  <si>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</si>
  <si>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</si>
  <si>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</si>
  <si>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</si>
  <si>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</si>
  <si>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</si>
  <si>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</si>
  <si>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</si>
  <si>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</si>
  <si>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</si>
  <si>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</si>
  <si>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</si>
  <si>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</si>
  <si>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</si>
  <si>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</si>
  <si>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</si>
  <si>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</si>
  <si>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</si>
  <si>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</si>
  <si>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</si>
  <si>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</si>
  <si>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</si>
  <si>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</si>
  <si>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</si>
  <si>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</si>
  <si>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</si>
  <si>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</si>
  <si>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</si>
  <si>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</si>
  <si>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</si>
  <si>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</si>
  <si>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</si>
  <si>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</si>
  <si>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</si>
  <si>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</si>
  <si>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</si>
  <si>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</si>
  <si>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</si>
  <si>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</si>
  <si>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</si>
  <si>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</si>
  <si>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</si>
  <si>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</si>
  <si>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</si>
  <si>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</si>
  <si>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</si>
  <si>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</si>
  <si>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</si>
  <si>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</si>
  <si>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</si>
  <si>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</si>
  <si>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</si>
  <si>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</si>
  <si>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</si>
  <si>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</si>
  <si>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</si>
  <si>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</si>
  <si>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</si>
  <si>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</si>
  <si>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</si>
  <si>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</si>
  <si>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</si>
  <si>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</si>
  <si>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</si>
  <si>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</si>
  <si>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</si>
  <si>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</si>
  <si>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</si>
  <si>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</si>
  <si>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</si>
  <si>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</si>
  <si>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</si>
  <si>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</si>
  <si>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</si>
  <si>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</si>
  <si>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</si>
  <si>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</si>
  <si>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</si>
  <si>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</si>
  <si>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</si>
  <si>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</si>
  <si>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</si>
  <si>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</si>
  <si>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</si>
  <si>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</si>
  <si>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</si>
  <si>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</si>
  <si>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</si>
  <si>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</si>
  <si>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</si>
  <si>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</si>
  <si>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</si>
  <si>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</si>
  <si>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</si>
  <si>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</si>
  <si>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</si>
  <si>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</si>
  <si>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</si>
  <si>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</si>
  <si>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</si>
  <si>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</si>
  <si>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</si>
  <si>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</si>
  <si>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</si>
  <si>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</si>
  <si>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</si>
  <si>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</si>
  <si>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</si>
  <si>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</si>
  <si>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</si>
  <si>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</si>
  <si>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</si>
  <si>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</si>
  <si>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</si>
  <si>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</si>
  <si>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</si>
  <si>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</si>
  <si>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</si>
  <si>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</si>
  <si>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</si>
  <si>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</si>
  <si>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</si>
  <si>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</si>
  <si>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</si>
  <si>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</si>
  <si>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</si>
  <si>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</si>
  <si>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</si>
  <si>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</si>
  <si>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</si>
  <si>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</si>
  <si>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</si>
  <si>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</si>
  <si>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</si>
  <si>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</si>
  <si>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</si>
  <si>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</si>
  <si>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</si>
  <si>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</si>
  <si>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</si>
  <si>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</si>
  <si>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</si>
  <si>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</si>
  <si>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</si>
  <si>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</si>
  <si>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</si>
  <si>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</si>
  <si>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</si>
  <si>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</si>
  <si>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</si>
  <si>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</si>
  <si>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</si>
  <si>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</si>
  <si>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</si>
  <si>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</si>
  <si>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</si>
  <si>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</si>
  <si>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</si>
  <si>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</si>
  <si>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</si>
  <si>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</si>
  <si>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</si>
  <si>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</si>
  <si>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</si>
  <si>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</si>
  <si>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</si>
  <si>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</si>
  <si>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</si>
  <si>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</si>
  <si>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</si>
  <si>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</si>
  <si>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</si>
  <si>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</si>
  <si>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</si>
  <si>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</si>
  <si>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</si>
  <si>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</si>
  <si>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</si>
  <si>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</si>
  <si>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</si>
  <si>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</si>
  <si>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</si>
  <si>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</si>
  <si>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</si>
  <si>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</si>
  <si>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</si>
  <si>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</si>
  <si>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</si>
  <si>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</si>
  <si>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</si>
  <si>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</si>
  <si>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</si>
  <si>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</si>
  <si>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</si>
  <si>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</si>
  <si>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</si>
  <si>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</si>
  <si>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</si>
  <si>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</si>
  <si>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</si>
  <si>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</si>
  <si>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</si>
  <si>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</si>
  <si>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</si>
  <si>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</si>
  <si>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</si>
  <si>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</si>
  <si>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</si>
  <si>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</si>
  <si>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</si>
  <si>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</si>
  <si>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</si>
  <si>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</si>
  <si>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</si>
  <si>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</si>
  <si>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</si>
  <si>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</si>
  <si>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</si>
  <si>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</si>
  <si>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</si>
  <si>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</si>
  <si>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</si>
  <si>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</si>
  <si>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</si>
  <si>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</si>
  <si>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</si>
  <si>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</si>
  <si>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</si>
  <si>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</si>
  <si>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</si>
  <si>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</si>
  <si>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</si>
  <si>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</si>
  <si>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</si>
  <si>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</si>
  <si>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</si>
  <si>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</si>
  <si>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</si>
  <si>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</si>
  <si>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</si>
  <si>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</si>
  <si>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</si>
  <si>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</si>
  <si>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</si>
  <si>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</si>
  <si>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</si>
  <si>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</si>
  <si>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</si>
  <si>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</si>
  <si>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</si>
  <si>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</si>
  <si>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</si>
  <si>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</si>
  <si>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</si>
  <si>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</si>
  <si>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</si>
  <si>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</si>
  <si>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</si>
  <si>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</si>
  <si>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</si>
  <si>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</si>
  <si>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</si>
  <si>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</si>
  <si>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</si>
  <si>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</si>
  <si>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</si>
  <si>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</si>
  <si>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</si>
  <si>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</si>
  <si>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</si>
  <si>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</si>
  <si>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</si>
  <si>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</si>
  <si>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</si>
  <si>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</si>
  <si>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</si>
  <si>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</si>
  <si>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</si>
  <si>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</si>
  <si>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</si>
  <si>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</si>
  <si>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</si>
  <si>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</si>
  <si>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</si>
  <si>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</si>
  <si>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</si>
  <si>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</si>
  <si>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</si>
  <si>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</si>
  <si>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</si>
  <si>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</si>
  <si>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</si>
  <si>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</si>
  <si>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</si>
  <si>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</si>
  <si>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</si>
  <si>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</si>
  <si>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</si>
  <si>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</si>
  <si>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</si>
  <si>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</si>
  <si>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</si>
  <si>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</si>
  <si>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</si>
  <si>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</si>
  <si>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</si>
  <si>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</si>
  <si>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</si>
  <si>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</si>
  <si>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</si>
  <si>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</si>
  <si>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</si>
  <si>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</si>
  <si>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</si>
  <si>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</si>
  <si>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</si>
  <si>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</si>
  <si>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</si>
  <si>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</si>
  <si>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</si>
  <si>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</si>
  <si>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</si>
  <si>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</si>
  <si>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</si>
  <si>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</si>
  <si>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</si>
  <si>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</si>
  <si>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</si>
  <si>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</si>
  <si>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</si>
  <si>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</si>
  <si>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</si>
  <si>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</si>
  <si>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</si>
  <si>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</si>
  <si>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</si>
  <si>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</si>
  <si>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</si>
  <si>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</si>
  <si>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</si>
  <si>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</si>
  <si>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</si>
  <si>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</si>
  <si>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</si>
  <si>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</si>
  <si>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</si>
  <si>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</si>
  <si>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</si>
  <si>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</si>
  <si>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</si>
  <si>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</si>
  <si>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</si>
  <si>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</si>
  <si>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</si>
  <si>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</si>
  <si>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</si>
  <si>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</si>
  <si>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</si>
  <si>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</si>
  <si>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</si>
  <si>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</si>
  <si>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</si>
  <si>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</si>
  <si>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</si>
  <si>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</si>
  <si>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</si>
  <si>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</si>
  <si>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</si>
  <si>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</si>
  <si>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</si>
  <si>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</si>
  <si>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</si>
  <si>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</si>
  <si>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</si>
  <si>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</si>
  <si>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</si>
  <si>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</si>
  <si>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</si>
  <si>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</si>
  <si>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</si>
  <si>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</si>
  <si>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</si>
  <si>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</si>
  <si>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</si>
  <si>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</si>
  <si>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</si>
  <si>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</si>
  <si>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</si>
  <si>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</si>
  <si>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</si>
  <si>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</si>
  <si>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</si>
  <si>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</si>
  <si>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</si>
  <si>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</si>
  <si>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</si>
  <si>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</si>
  <si>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</si>
  <si>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</si>
  <si>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</si>
  <si>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</si>
  <si>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</si>
  <si>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</si>
  <si>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</si>
  <si>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</si>
  <si>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</si>
  <si>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</si>
  <si>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</si>
  <si>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</si>
  <si>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</si>
  <si>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</si>
  <si>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</si>
  <si>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</si>
  <si>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</si>
  <si>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</si>
  <si>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</si>
  <si>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</si>
  <si>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</si>
  <si>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</si>
  <si>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</si>
  <si>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</si>
  <si>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</si>
  <si>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</si>
  <si>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</si>
  <si>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</si>
  <si>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</si>
  <si>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</si>
  <si>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</si>
  <si>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</si>
  <si>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</si>
  <si>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</si>
  <si>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</si>
  <si>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</si>
  <si>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</si>
  <si>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</si>
  <si>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</si>
  <si>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</si>
  <si>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</si>
  <si>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</si>
  <si>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</si>
  <si>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</si>
  <si>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</si>
  <si>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</si>
  <si>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</si>
  <si>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</si>
  <si>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</si>
  <si>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</si>
  <si>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</si>
  <si>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</si>
  <si>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</si>
  <si>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</si>
  <si>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</si>
  <si>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</si>
  <si>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</si>
  <si>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</si>
  <si>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</si>
  <si>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</si>
  <si>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</si>
  <si>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</si>
  <si>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</si>
  <si>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</si>
  <si>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</si>
  <si>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</si>
  <si>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</si>
  <si>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</si>
  <si>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</si>
  <si>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</si>
  <si>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</si>
  <si>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</si>
  <si>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</si>
  <si>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</si>
  <si>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</si>
  <si>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</si>
  <si>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</si>
  <si>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</si>
  <si>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</si>
  <si>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</si>
  <si>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</si>
  <si>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</si>
  <si>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</si>
  <si>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</si>
  <si>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</si>
  <si>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</si>
  <si>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</si>
  <si>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</si>
  <si>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</si>
  <si>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</si>
  <si>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</si>
  <si>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</si>
  <si>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</si>
  <si>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</si>
  <si>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</si>
  <si>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</si>
  <si>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</si>
  <si>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</si>
  <si>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</si>
  <si>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</si>
  <si>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</si>
  <si>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</si>
  <si>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</si>
  <si>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</si>
  <si>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</si>
  <si>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</si>
  <si>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</si>
  <si>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</si>
  <si>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</si>
  <si>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</si>
  <si>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</si>
  <si>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</si>
  <si>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</si>
  <si>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</si>
  <si>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</si>
  <si>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</si>
  <si>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</si>
  <si>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</si>
  <si>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</si>
  <si>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</si>
  <si>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</si>
  <si>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</si>
  <si>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</si>
  <si>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</si>
  <si>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</si>
  <si>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</si>
  <si>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</si>
  <si>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</si>
  <si>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</si>
  <si>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</si>
  <si>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</si>
  <si>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</si>
  <si>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</si>
  <si>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</si>
  <si>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</si>
  <si>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</si>
  <si>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</si>
  <si>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</si>
  <si>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</si>
  <si>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</si>
  <si>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</si>
  <si>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</si>
  <si>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</si>
  <si>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</si>
  <si>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</si>
  <si>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</si>
  <si>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</si>
  <si>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</si>
  <si>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</si>
  <si>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</si>
  <si>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</si>
  <si>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</si>
  <si>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</si>
  <si>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</si>
  <si>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</si>
  <si>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</si>
  <si>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</si>
  <si>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</si>
  <si>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</si>
  <si>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</si>
  <si>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</si>
  <si>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</si>
  <si>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</si>
  <si>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</si>
  <si>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</si>
  <si>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</si>
  <si>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</si>
  <si>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</si>
  <si>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</si>
  <si>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</si>
  <si>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</si>
  <si>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</si>
  <si>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</si>
  <si>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</si>
  <si>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</si>
  <si>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</si>
  <si>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</si>
  <si>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</si>
  <si>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</si>
  <si>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</si>
  <si>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</si>
  <si>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</si>
  <si>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</si>
  <si>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</si>
  <si>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</si>
  <si>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</si>
  <si>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</si>
  <si>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</si>
  <si>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</si>
  <si>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</si>
  <si>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</si>
  <si>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</si>
  <si>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</si>
  <si>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</si>
  <si>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</si>
  <si>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</si>
  <si>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</si>
  <si>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</si>
  <si>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</si>
  <si>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</si>
  <si>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</si>
  <si>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</si>
  <si>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</si>
  <si>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</si>
  <si>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</si>
  <si>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</si>
  <si>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</si>
  <si>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</si>
  <si>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</si>
  <si>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</si>
  <si>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</si>
  <si>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</si>
  <si>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</si>
  <si>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</si>
  <si>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</si>
  <si>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</si>
  <si>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</si>
  <si>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</si>
  <si>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</si>
  <si>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</si>
  <si>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</si>
  <si>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</si>
  <si>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</si>
  <si>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</si>
  <si>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</si>
  <si>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</si>
  <si>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</si>
  <si>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</si>
  <si>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</si>
  <si>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</si>
  <si>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</si>
  <si>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</si>
  <si>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</si>
  <si>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</si>
  <si>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</si>
  <si>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</si>
  <si>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</si>
  <si>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</si>
  <si>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</si>
  <si>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</si>
  <si>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</si>
  <si>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</si>
  <si>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</si>
  <si>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</si>
  <si>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</si>
  <si>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</si>
  <si>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</si>
  <si>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</si>
  <si>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</si>
  <si>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</si>
  <si>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</si>
  <si>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</si>
  <si>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</si>
  <si>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</si>
  <si>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</si>
  <si>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</si>
  <si>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</si>
  <si>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</si>
  <si>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</si>
  <si>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</si>
  <si>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</si>
  <si>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</si>
  <si>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</si>
  <si>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</si>
  <si>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</si>
  <si>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</si>
  <si>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</si>
  <si>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</si>
  <si>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</si>
  <si>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</si>
  <si>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</si>
  <si>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</si>
  <si>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</si>
  <si>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</si>
  <si>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</si>
  <si>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</si>
  <si>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</si>
  <si>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</si>
  <si>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</si>
  <si>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</si>
  <si>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</si>
  <si>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</si>
  <si>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</si>
  <si>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</si>
  <si>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</si>
  <si>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</si>
  <si>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</si>
  <si>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</si>
  <si>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</si>
  <si>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</si>
  <si>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</si>
  <si>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</si>
  <si>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</si>
  <si>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</si>
  <si>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</si>
  <si>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</si>
  <si>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</si>
  <si>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</si>
  <si>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</si>
  <si>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</si>
  <si>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</si>
  <si>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</si>
  <si>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</si>
  <si>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</si>
  <si>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</si>
  <si>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</si>
  <si>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</si>
  <si>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</si>
  <si>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</si>
  <si>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</si>
  <si>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</si>
  <si>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</si>
  <si>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</si>
  <si>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</si>
  <si>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</si>
  <si>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</si>
  <si>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</si>
  <si>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</si>
  <si>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</si>
  <si>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</si>
  <si>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</si>
  <si>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</si>
  <si>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</si>
  <si>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</si>
  <si>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</si>
  <si>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</si>
  <si>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</si>
  <si>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</si>
  <si>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</si>
  <si>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</si>
  <si>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</si>
  <si>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</si>
  <si>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</si>
  <si>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</si>
  <si>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</si>
  <si>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</si>
  <si>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</si>
  <si>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</si>
  <si>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</si>
  <si>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</si>
  <si>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</si>
  <si>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</si>
  <si>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</si>
  <si>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</si>
  <si>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</si>
  <si>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</si>
  <si>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</si>
  <si>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</si>
  <si>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</si>
  <si>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</si>
  <si>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</si>
  <si>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</si>
  <si>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</si>
  <si>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</si>
  <si>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</si>
  <si>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</si>
  <si>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</si>
  <si>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</si>
  <si>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</si>
  <si>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</si>
  <si>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</si>
  <si>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</si>
  <si>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</si>
  <si>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</si>
  <si>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</si>
  <si>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</si>
  <si>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</si>
  <si>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</si>
  <si>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</si>
  <si>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</si>
  <si>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</si>
  <si>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</si>
  <si>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</si>
  <si>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</si>
  <si>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</si>
  <si>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</si>
  <si>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</si>
  <si>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</si>
  <si>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</si>
  <si>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</si>
  <si>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</si>
  <si>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</si>
  <si>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</si>
  <si>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</si>
  <si>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</si>
  <si>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</si>
  <si>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</si>
  <si>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</si>
  <si>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</si>
  <si>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</si>
  <si>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</si>
  <si>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</si>
  <si>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</si>
  <si>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</si>
  <si>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</si>
  <si>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</si>
  <si>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</si>
  <si>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</si>
  <si>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</si>
  <si>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</si>
  <si>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</si>
  <si>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</si>
  <si>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</si>
  <si>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</si>
  <si>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</si>
  <si>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</si>
  <si>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</si>
  <si>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</si>
  <si>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</si>
  <si>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</si>
  <si>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</si>
  <si>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</si>
  <si>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</si>
  <si>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</si>
  <si>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</si>
  <si>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</si>
  <si>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</si>
  <si>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</si>
  <si>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</si>
  <si>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</si>
  <si>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</si>
  <si>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</si>
  <si>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</si>
  <si>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</si>
  <si>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</si>
  <si>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</si>
  <si>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</si>
  <si>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</si>
  <si>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</si>
  <si>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</si>
  <si>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</si>
  <si>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</si>
  <si>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</si>
  <si>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</si>
  <si>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</si>
  <si>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</si>
  <si>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</si>
  <si>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</si>
  <si>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</si>
  <si>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</si>
  <si>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</si>
  <si>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</si>
  <si>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</si>
  <si>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</si>
  <si>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</si>
  <si>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</si>
  <si>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</si>
  <si>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</si>
  <si>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</si>
  <si>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</si>
  <si>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</si>
  <si>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</si>
  <si>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</si>
  <si>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</si>
  <si>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</si>
  <si>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</si>
  <si>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</si>
  <si>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</si>
  <si>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</si>
  <si>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</si>
  <si>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</si>
  <si>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</si>
  <si>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</si>
  <si>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</si>
  <si>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</si>
  <si>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</si>
  <si>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</si>
  <si>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</si>
  <si>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</si>
  <si>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</si>
  <si>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</si>
  <si>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</si>
  <si>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</si>
  <si>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</si>
  <si>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</si>
  <si>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</si>
  <si>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</si>
  <si>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</si>
  <si>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</si>
  <si>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</si>
  <si>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</si>
  <si>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</si>
  <si>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</si>
  <si>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</si>
  <si>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</si>
  <si>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</si>
  <si>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</si>
  <si>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</si>
  <si>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</si>
  <si>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</si>
  <si>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</si>
  <si>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</si>
  <si>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</si>
  <si>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</si>
  <si>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</si>
  <si>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</si>
  <si>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</si>
  <si>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</si>
  <si>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</si>
  <si>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</si>
  <si>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</si>
  <si>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</si>
  <si>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</si>
  <si>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</si>
  <si>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</si>
  <si>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</si>
  <si>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</si>
  <si>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</si>
  <si>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</si>
  <si>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</si>
  <si>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</si>
  <si>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</si>
  <si>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</si>
  <si>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</si>
  <si>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</si>
  <si>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</si>
  <si>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</si>
  <si>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</si>
  <si>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</si>
  <si>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</si>
  <si>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</si>
  <si>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</si>
  <si>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</si>
  <si>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</si>
  <si>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</si>
  <si>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</si>
  <si>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</si>
  <si>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</si>
  <si>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</si>
  <si>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</si>
  <si>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</si>
  <si>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</si>
  <si>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</si>
  <si>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</si>
  <si>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</si>
  <si>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</si>
  <si>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</si>
  <si>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</si>
  <si>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</si>
  <si>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</si>
  <si>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</si>
  <si>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</si>
  <si>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</si>
  <si>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</si>
  <si>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</si>
  <si>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</si>
  <si>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</si>
  <si>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</si>
  <si>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</si>
  <si>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</si>
  <si>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</si>
  <si>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</si>
  <si>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</si>
  <si>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</si>
  <si>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</si>
  <si>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</si>
  <si>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</si>
  <si>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</si>
  <si>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</si>
  <si>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</si>
  <si>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</si>
  <si>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</si>
  <si>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</si>
  <si>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</si>
  <si>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</si>
  <si>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</si>
  <si>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</si>
  <si>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</si>
  <si>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</si>
  <si>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</si>
  <si>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</si>
  <si>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</si>
  <si>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</si>
  <si>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</si>
  <si>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</si>
  <si>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</si>
  <si>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</si>
  <si>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</si>
  <si>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</si>
  <si>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</si>
  <si>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</si>
  <si>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</si>
  <si>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</si>
  <si>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</si>
  <si>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</si>
  <si>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</si>
  <si>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</si>
  <si>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</si>
  <si>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</si>
  <si>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</si>
  <si>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</si>
  <si>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</si>
  <si>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</si>
  <si>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</si>
  <si>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</si>
  <si>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</si>
  <si>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</si>
  <si>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</si>
  <si>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</si>
  <si>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</si>
  <si>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</si>
  <si>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</si>
  <si>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</si>
  <si>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</si>
  <si>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</si>
  <si>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</si>
  <si>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</si>
  <si>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</si>
  <si>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</si>
  <si>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</si>
  <si>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</si>
  <si>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</si>
  <si>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</si>
  <si>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</si>
  <si>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</si>
  <si>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</si>
  <si>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</si>
  <si>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</si>
  <si>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</si>
  <si>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</si>
  <si>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</si>
  <si>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</si>
  <si>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</si>
  <si>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</si>
  <si>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</si>
  <si>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</si>
  <si>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</si>
  <si>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</si>
  <si>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</si>
  <si>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</si>
  <si>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</si>
  <si>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</si>
  <si>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</si>
  <si>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</si>
  <si>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</si>
  <si>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</si>
  <si>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</si>
  <si>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</si>
  <si>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</si>
  <si>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</si>
  <si>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</si>
  <si>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</si>
  <si>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</si>
  <si>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</si>
  <si>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</si>
  <si>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</si>
  <si>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</si>
  <si>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</si>
  <si>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</si>
  <si>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</si>
  <si>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</si>
  <si>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</si>
  <si>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</si>
  <si>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</si>
  <si>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</si>
  <si>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</si>
  <si>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</si>
  <si>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</si>
  <si>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</si>
  <si>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</si>
  <si>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</si>
  <si>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</si>
  <si>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</si>
  <si>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</si>
  <si>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</si>
  <si>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</si>
  <si>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</si>
  <si>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</si>
  <si>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</si>
  <si>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</si>
  <si>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</si>
  <si>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</si>
  <si>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</si>
  <si>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</si>
  <si>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</si>
  <si>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</si>
  <si>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</si>
  <si>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</si>
  <si>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</si>
  <si>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</si>
  <si>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</si>
  <si>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</si>
  <si>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</si>
  <si>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</si>
  <si>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</si>
  <si>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</si>
  <si>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</si>
  <si>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</si>
  <si>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</si>
  <si>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</si>
  <si>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</si>
  <si>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</si>
  <si>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</si>
  <si>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</si>
  <si>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</si>
  <si>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</si>
  <si>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</si>
  <si>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</si>
  <si>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</si>
  <si>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</si>
  <si>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</si>
  <si>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</si>
  <si>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</si>
  <si>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</si>
  <si>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</si>
  <si>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</si>
  <si>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</si>
  <si>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</si>
  <si>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</si>
  <si>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</si>
  <si>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</si>
  <si>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</si>
  <si>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</si>
  <si>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</si>
  <si>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</si>
  <si>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</si>
  <si>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</si>
  <si>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</si>
  <si>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</si>
  <si>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</si>
  <si>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</si>
  <si>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</si>
  <si>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</si>
  <si>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</si>
  <si>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</si>
  <si>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</si>
  <si>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</si>
  <si>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</si>
  <si>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</si>
  <si>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</si>
  <si>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</si>
  <si>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</si>
  <si>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</si>
  <si>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</si>
  <si>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</si>
  <si>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</si>
  <si>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</si>
  <si>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</si>
  <si>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</si>
  <si>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</si>
  <si>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</si>
  <si>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</si>
  <si>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</si>
  <si>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</si>
  <si>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</si>
  <si>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</si>
  <si>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</si>
  <si>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</si>
  <si>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</si>
  <si>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</si>
  <si>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</si>
  <si>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</si>
  <si>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</si>
  <si>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</si>
  <si>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</si>
  <si>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</si>
  <si>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</si>
  <si>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</si>
  <si>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</si>
  <si>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</si>
  <si>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</si>
  <si>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</si>
  <si>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</si>
  <si>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</si>
  <si>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</si>
  <si>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</si>
  <si>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</si>
  <si>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</si>
  <si>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</si>
  <si>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</si>
  <si>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</si>
  <si>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</si>
  <si>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</si>
  <si>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</si>
  <si>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</si>
  <si>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</si>
  <si>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</si>
  <si>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</si>
  <si>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</si>
  <si>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</si>
  <si>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</si>
  <si>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</si>
  <si>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</si>
  <si>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</si>
  <si>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</si>
  <si>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</si>
  <si>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</si>
  <si>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</si>
  <si>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</si>
  <si>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</si>
  <si>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</si>
  <si>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</si>
  <si>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</si>
  <si>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</si>
  <si>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</si>
  <si>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</si>
  <si>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</si>
  <si>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</si>
  <si>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</si>
  <si>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</si>
  <si>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</si>
  <si>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</si>
  <si>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</si>
  <si>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</si>
  <si>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</si>
  <si>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</si>
  <si>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</si>
  <si>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</si>
  <si>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</si>
  <si>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</si>
  <si>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</si>
  <si>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</si>
  <si>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</si>
  <si>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</si>
  <si>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</si>
  <si>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</si>
  <si>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</si>
  <si>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</si>
  <si>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</si>
  <si>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</si>
  <si>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</si>
  <si>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</si>
  <si>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</si>
  <si>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</si>
  <si>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</si>
  <si>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</si>
  <si>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</si>
  <si>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</si>
  <si>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</si>
  <si>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</si>
  <si>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</si>
  <si>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</si>
  <si>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</si>
  <si>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</si>
  <si>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</si>
  <si>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</si>
  <si>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</si>
  <si>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</si>
  <si>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</si>
  <si>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</si>
  <si>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</si>
  <si>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</si>
  <si>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</si>
  <si>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</si>
  <si>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</si>
  <si>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</si>
  <si>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</si>
  <si>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</si>
  <si>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</si>
  <si>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</si>
  <si>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</si>
  <si>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</si>
  <si>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</si>
  <si>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</si>
  <si>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</si>
  <si>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</si>
  <si>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</si>
  <si>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</si>
  <si>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</si>
  <si>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</si>
  <si>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</si>
  <si>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</si>
  <si>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</si>
  <si>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</si>
  <si>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</si>
  <si>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</si>
  <si>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</si>
  <si>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</si>
  <si>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</si>
  <si>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</si>
  <si>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</si>
  <si>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</si>
  <si>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</si>
  <si>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</si>
  <si>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</si>
  <si>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</si>
  <si>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</si>
  <si>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</si>
  <si>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</si>
  <si>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</si>
  <si>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</si>
  <si>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</si>
  <si>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</si>
  <si>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</si>
  <si>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</si>
  <si>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</si>
  <si>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</si>
  <si>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</si>
  <si>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</si>
  <si>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</si>
  <si>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</si>
  <si>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</si>
  <si>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</si>
  <si>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</si>
  <si>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</si>
  <si>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</si>
  <si>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</si>
  <si>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</si>
  <si>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</si>
  <si>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</si>
  <si>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</si>
  <si>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</si>
  <si>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</si>
  <si>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</si>
  <si>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</si>
  <si>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</si>
  <si>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</si>
  <si>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</si>
  <si>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</si>
  <si>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</si>
  <si>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</si>
  <si>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</si>
  <si>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</si>
  <si>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</si>
  <si>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</si>
  <si>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</si>
  <si>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</si>
  <si>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</si>
  <si>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</si>
  <si>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</si>
  <si>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</si>
  <si>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</si>
  <si>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</si>
  <si>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</si>
  <si>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</si>
  <si>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</si>
  <si>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</si>
  <si>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</si>
  <si>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</si>
  <si>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</si>
  <si>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</si>
  <si>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</si>
  <si>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</si>
  <si>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</si>
  <si>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</si>
  <si>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</si>
  <si>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</si>
  <si>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</si>
  <si>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</si>
  <si>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</si>
  <si>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</si>
  <si>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</si>
  <si>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</si>
  <si>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</si>
  <si>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</si>
  <si>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</si>
  <si>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</si>
  <si>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</si>
  <si>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</si>
  <si>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</si>
  <si>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</si>
  <si>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</si>
  <si>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</si>
  <si>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</si>
  <si>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</si>
  <si>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</si>
  <si>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</si>
  <si>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</si>
  <si>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</si>
  <si>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</si>
  <si>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</si>
  <si>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</si>
  <si>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</si>
  <si>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</si>
  <si>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</si>
  <si>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</si>
  <si>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</si>
  <si>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</si>
  <si>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</si>
  <si>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</si>
  <si>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</si>
  <si>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</si>
  <si>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</si>
  <si>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</si>
  <si>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</si>
  <si>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</si>
  <si>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</si>
  <si>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</si>
  <si>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</si>
  <si>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</si>
  <si>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</si>
  <si>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</si>
  <si>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</si>
  <si>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</si>
  <si>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</si>
  <si>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</si>
  <si>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</si>
  <si>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</si>
  <si>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</si>
  <si>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</si>
  <si>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</si>
  <si>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</si>
  <si>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</si>
  <si>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</si>
  <si>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</si>
  <si>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</si>
  <si>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</si>
  <si>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</si>
  <si>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</si>
  <si>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</si>
  <si>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</si>
  <si>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</si>
  <si>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</si>
  <si>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</si>
  <si>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</si>
  <si>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</si>
  <si>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</si>
  <si>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</si>
  <si>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</si>
  <si>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</si>
  <si>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</si>
  <si>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</si>
  <si>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</si>
  <si>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</si>
  <si>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</si>
  <si>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</si>
  <si>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</si>
  <si>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</si>
  <si>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</si>
  <si>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</si>
  <si>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</si>
  <si>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</si>
  <si>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</si>
  <si>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</si>
  <si>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</si>
  <si>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</si>
  <si>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</si>
  <si>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</si>
  <si>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</si>
  <si>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</si>
  <si>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</si>
  <si>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</si>
  <si>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</si>
  <si>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</si>
  <si>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</si>
  <si>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</si>
  <si>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</si>
  <si>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</si>
  <si>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</si>
  <si>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</si>
  <si>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</si>
  <si>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</si>
  <si>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</si>
  <si>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</si>
  <si>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</si>
  <si>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</si>
  <si>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</si>
  <si>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</si>
  <si>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</si>
  <si>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</si>
  <si>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</si>
  <si>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</si>
  <si>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</si>
  <si>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</si>
  <si>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</si>
  <si>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</si>
  <si>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</si>
  <si>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</si>
  <si>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</si>
  <si>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</si>
  <si>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</si>
  <si>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</si>
  <si>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</si>
  <si>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</si>
  <si>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</si>
  <si>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</si>
  <si>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</si>
  <si>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</si>
  <si>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</si>
  <si>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</si>
  <si>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</si>
  <si>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</si>
  <si>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</si>
  <si>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</si>
  <si>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</si>
  <si>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</si>
  <si>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</si>
  <si>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</si>
  <si>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</si>
  <si>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</si>
  <si>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</si>
  <si>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</si>
  <si>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</si>
  <si>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</si>
  <si>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</si>
  <si>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</si>
  <si>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</si>
  <si>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</si>
  <si>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</si>
  <si>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</si>
  <si>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</si>
  <si>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</si>
  <si>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</si>
  <si>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</si>
  <si>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</si>
  <si>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</si>
  <si>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</si>
  <si>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</si>
  <si>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</si>
  <si>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</si>
  <si>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</si>
  <si>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</si>
  <si>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</si>
  <si>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</si>
  <si>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</si>
  <si>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</si>
  <si>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</si>
  <si>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</si>
  <si>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</si>
  <si>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</si>
  <si>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</si>
  <si>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</si>
  <si>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</si>
  <si>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</si>
  <si>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</si>
  <si>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</si>
  <si>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</si>
  <si>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</si>
  <si>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</si>
  <si>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</si>
  <si>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</si>
  <si>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</si>
  <si>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</si>
  <si>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</si>
  <si>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</si>
  <si>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</si>
  <si>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</si>
  <si>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</si>
  <si>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</si>
  <si>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</si>
  <si>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</si>
  <si>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</si>
  <si>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</si>
  <si>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</si>
  <si>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</si>
  <si>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</si>
  <si>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</si>
  <si>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</si>
  <si>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</si>
  <si>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</si>
  <si>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</si>
  <si>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</si>
  <si>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</si>
  <si>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</si>
  <si>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</si>
  <si>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</si>
  <si>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</si>
  <si>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</si>
  <si>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</si>
  <si>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</si>
  <si>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</si>
  <si>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</si>
  <si>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</si>
  <si>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</si>
  <si>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</si>
  <si>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</si>
  <si>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</si>
  <si>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</si>
  <si>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</si>
  <si>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</si>
  <si>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</si>
  <si>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</si>
  <si>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</si>
  <si>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</si>
  <si>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</si>
  <si>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</si>
  <si>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</si>
  <si>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</si>
  <si>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</si>
  <si>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</si>
  <si>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</si>
  <si>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</si>
  <si>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</si>
  <si>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</si>
  <si>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</si>
  <si>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</si>
  <si>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</si>
  <si>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</si>
  <si>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</si>
  <si>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</si>
  <si>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</si>
  <si>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</si>
  <si>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</si>
  <si>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</si>
  <si>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</si>
  <si>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</si>
  <si>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</si>
  <si>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</si>
  <si>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</si>
  <si>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</si>
  <si>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</si>
  <si>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</si>
  <si>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</si>
  <si>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</si>
  <si>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</si>
  <si>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</si>
  <si>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</si>
  <si>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</si>
  <si>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</si>
  <si>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</si>
  <si>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</si>
  <si>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</si>
  <si>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</si>
  <si>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</si>
  <si>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</si>
  <si>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</si>
  <si>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</si>
  <si>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</si>
  <si>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</si>
  <si>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</si>
  <si>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</si>
  <si>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</si>
  <si>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</si>
  <si>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</si>
  <si>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</si>
  <si>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</si>
  <si>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</si>
  <si>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</si>
  <si>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</si>
  <si>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</si>
  <si>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</si>
  <si>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</si>
  <si>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</si>
  <si>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</si>
  <si>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</si>
  <si>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</si>
  <si>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</si>
  <si>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</si>
  <si>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</si>
  <si>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</si>
  <si>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</si>
  <si>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</si>
  <si>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</si>
  <si>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</si>
  <si>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</si>
  <si>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</si>
  <si>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</si>
  <si>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</si>
  <si>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</si>
  <si>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</si>
  <si>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</si>
  <si>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</si>
  <si>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</si>
  <si>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</si>
  <si>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</si>
  <si>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</si>
  <si>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</si>
  <si>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</si>
  <si>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</si>
  <si>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</si>
  <si>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</si>
  <si>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</si>
  <si>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</si>
  <si>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</si>
  <si>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</si>
  <si>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</si>
  <si>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</si>
  <si>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</si>
  <si>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</si>
  <si>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</si>
  <si>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</si>
  <si>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</si>
  <si>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</si>
  <si>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</si>
  <si>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</si>
  <si>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</si>
  <si>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</si>
  <si>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</si>
  <si>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</si>
  <si>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</si>
  <si>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</si>
  <si>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</si>
  <si>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</si>
  <si>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</si>
  <si>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</si>
  <si>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</si>
  <si>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</si>
  <si>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</si>
  <si>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</si>
  <si>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</si>
  <si>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</si>
  <si>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</si>
  <si>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</si>
  <si>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</si>
  <si>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</si>
  <si>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</si>
  <si>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</si>
  <si>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</si>
  <si>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</si>
  <si>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</si>
  <si>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</si>
  <si>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</si>
  <si>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</si>
  <si>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</si>
  <si>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</si>
  <si>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</si>
  <si>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</si>
  <si>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</si>
  <si>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</si>
  <si>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</si>
  <si>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</si>
  <si>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</si>
  <si>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</si>
  <si>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</si>
  <si>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</si>
  <si>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</si>
  <si>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</si>
  <si>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</si>
  <si>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</si>
  <si>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</si>
  <si>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</si>
  <si>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</si>
  <si>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</si>
  <si>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</si>
  <si>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</si>
  <si>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</si>
  <si>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</si>
  <si>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</si>
  <si>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</si>
  <si>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</si>
  <si>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</si>
  <si>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</si>
  <si>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</si>
  <si>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</si>
  <si>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</si>
  <si>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</si>
  <si>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</si>
  <si>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</si>
  <si>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</si>
  <si>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</si>
  <si>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</si>
  <si>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</si>
  <si>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</si>
  <si>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</si>
  <si>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</si>
  <si>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</si>
  <si>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</si>
  <si>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</si>
  <si>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</si>
  <si>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</si>
  <si>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</si>
  <si>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</si>
  <si>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</si>
  <si>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</si>
  <si>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</si>
  <si>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</si>
  <si>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</si>
  <si>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</si>
  <si>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</si>
  <si>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</si>
  <si>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</si>
  <si>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</si>
  <si>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</si>
  <si>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</si>
  <si>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</si>
  <si>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</si>
  <si>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</si>
  <si>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</si>
  <si>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</si>
  <si>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</si>
  <si>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</si>
  <si>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</si>
  <si>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</si>
  <si>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</si>
  <si>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</si>
  <si>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</si>
  <si>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</si>
  <si>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</si>
  <si>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</si>
  <si>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</si>
  <si>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</si>
  <si>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</si>
  <si>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</si>
  <si>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</si>
  <si>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</si>
  <si>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</si>
  <si>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</si>
  <si>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</si>
  <si>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</si>
  <si>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</si>
  <si>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</si>
  <si>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</si>
  <si>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</si>
  <si>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</si>
  <si>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</si>
  <si>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</si>
  <si>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</si>
  <si>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</si>
  <si>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</si>
  <si>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</si>
  <si>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</si>
  <si>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</si>
  <si>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</si>
  <si>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</si>
  <si>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</si>
  <si>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</si>
  <si>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</si>
  <si>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</si>
  <si>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</si>
  <si>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</si>
  <si>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</si>
  <si>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</si>
  <si>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</si>
  <si>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</si>
  <si>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</si>
  <si>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</si>
  <si>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</si>
  <si>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</si>
  <si>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</si>
  <si>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</si>
  <si>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</si>
  <si>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</si>
  <si>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</si>
  <si>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</si>
  <si>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</si>
  <si>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</si>
  <si>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</si>
  <si>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</si>
  <si>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</si>
  <si>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</si>
  <si>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</si>
  <si>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</si>
  <si>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</si>
  <si>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</si>
  <si>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</si>
  <si>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</si>
  <si>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</si>
  <si>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</si>
  <si>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</si>
  <si>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</si>
  <si>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</si>
  <si>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</si>
  <si>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</si>
  <si>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</si>
  <si>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</si>
  <si>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</si>
  <si>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</si>
  <si>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</si>
  <si>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</si>
  <si>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</si>
  <si>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</si>
  <si>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</si>
  <si>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</si>
  <si>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</si>
  <si>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</si>
  <si>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</si>
  <si>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</si>
  <si>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</si>
  <si>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</si>
  <si>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</si>
  <si>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</si>
  <si>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</si>
  <si>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</si>
  <si>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</si>
  <si>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</si>
  <si>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</si>
  <si>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</si>
  <si>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</si>
  <si>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</si>
  <si>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</si>
  <si>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</si>
  <si>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</si>
  <si>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</si>
  <si>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</si>
  <si>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</si>
  <si>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</si>
  <si>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</si>
  <si>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</si>
  <si>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</si>
  <si>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</si>
  <si>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</si>
  <si>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</si>
  <si>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</si>
  <si>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</si>
  <si>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</si>
  <si>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</si>
  <si>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</si>
  <si>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</si>
  <si>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</si>
  <si>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</si>
  <si>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</si>
  <si>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</si>
  <si>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</si>
  <si>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</si>
  <si>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</si>
  <si>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</si>
  <si>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</si>
  <si>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</si>
  <si>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</si>
  <si>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</si>
  <si>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</si>
  <si>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</si>
  <si>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</si>
  <si>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</si>
  <si>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</si>
  <si>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</si>
  <si>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</si>
  <si>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</si>
  <si>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</si>
  <si>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</si>
  <si>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</si>
  <si>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</si>
  <si>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</si>
  <si>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</si>
  <si>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</si>
  <si>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</si>
  <si>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</si>
  <si>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</si>
  <si>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</si>
  <si>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</si>
  <si>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</si>
  <si>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</si>
  <si>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</si>
  <si>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</si>
  <si>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</si>
  <si>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</si>
  <si>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</si>
  <si>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</si>
  <si>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</si>
  <si>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</si>
  <si>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</si>
  <si>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</si>
  <si>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</si>
  <si>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</si>
  <si>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</si>
  <si>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</si>
  <si>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</si>
  <si>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</si>
  <si>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</si>
  <si>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</si>
  <si>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</si>
  <si>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</si>
  <si>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</si>
  <si>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</si>
  <si>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</si>
  <si>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</si>
  <si>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</si>
  <si>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</si>
  <si>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</si>
  <si>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</si>
  <si>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</si>
  <si>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</si>
  <si>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</si>
  <si>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</si>
  <si>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</si>
  <si>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</si>
  <si>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</si>
  <si>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</si>
  <si>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</si>
  <si>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</si>
  <si>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</si>
  <si>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</si>
  <si>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</si>
  <si>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</si>
  <si>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</si>
  <si>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</si>
  <si>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</si>
  <si>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</si>
  <si>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</si>
  <si>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</si>
  <si>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</si>
  <si>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</si>
  <si>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</si>
  <si>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</si>
  <si>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</si>
  <si>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</si>
  <si>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</si>
  <si>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</si>
  <si>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</si>
  <si>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</si>
  <si>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</si>
  <si>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</si>
  <si>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</si>
  <si>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</si>
  <si>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</si>
  <si>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</si>
  <si>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</si>
  <si>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</si>
  <si>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</si>
  <si>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</si>
  <si>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</si>
  <si>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</si>
  <si>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</si>
  <si>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</si>
  <si>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</si>
  <si>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</si>
  <si>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</si>
  <si>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</si>
  <si>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</si>
  <si>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</si>
  <si>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</si>
  <si>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</si>
  <si>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</si>
  <si>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</si>
  <si>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</si>
  <si>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</si>
  <si>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</si>
  <si>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</si>
  <si>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</si>
  <si>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</si>
  <si>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</si>
  <si>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</si>
  <si>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</si>
  <si>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</si>
  <si>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</si>
  <si>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</si>
  <si>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</si>
  <si>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</si>
  <si>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</si>
  <si>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</si>
  <si>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</si>
  <si>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</si>
  <si>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</si>
  <si>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</si>
  <si>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</si>
  <si>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</si>
  <si>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</si>
  <si>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</si>
  <si>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</si>
  <si>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</si>
  <si>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</si>
  <si>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</si>
  <si>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</si>
  <si>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</si>
  <si>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</si>
  <si>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</si>
  <si>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</si>
  <si>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</si>
  <si>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</si>
  <si>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</si>
  <si>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</si>
  <si>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</si>
  <si>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</si>
  <si>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</si>
  <si>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</si>
  <si>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</si>
  <si>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</si>
  <si>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</si>
  <si>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</si>
  <si>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</si>
  <si>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</si>
  <si>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</si>
  <si>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</si>
  <si>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</si>
  <si>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</si>
  <si>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</si>
  <si>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</si>
  <si>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</si>
  <si>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</si>
  <si>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</si>
  <si>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</si>
  <si>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</si>
  <si>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</si>
  <si>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</si>
  <si>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</si>
  <si>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</si>
  <si>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</si>
  <si>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</si>
  <si>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</si>
  <si>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</si>
  <si>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</si>
  <si>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</si>
  <si>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</si>
  <si>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</si>
  <si>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</si>
  <si>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</si>
  <si>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</si>
  <si>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</si>
  <si>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</si>
  <si>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</si>
  <si>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</si>
  <si>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</si>
  <si>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</si>
  <si>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</si>
  <si>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</si>
  <si>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</si>
  <si>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</si>
  <si>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</si>
  <si>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</si>
  <si>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</si>
  <si>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</si>
  <si>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</si>
  <si>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</si>
  <si>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</si>
  <si>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</si>
  <si>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</si>
  <si>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</si>
  <si>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</si>
  <si>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</si>
  <si>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</si>
  <si>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</si>
  <si>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</si>
  <si>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</si>
  <si>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</si>
  <si>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</si>
  <si>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</si>
  <si>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</si>
  <si>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</si>
  <si>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</si>
  <si>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</si>
  <si>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</si>
  <si>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</si>
  <si>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</si>
  <si>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</si>
  <si>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</si>
  <si>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</si>
  <si>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</si>
  <si>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</si>
  <si>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</si>
  <si>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</si>
  <si>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</si>
  <si>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</si>
  <si>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</si>
  <si>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</si>
  <si>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</si>
  <si>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</si>
  <si>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</si>
  <si>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</si>
  <si>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</si>
  <si>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</si>
  <si>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</si>
  <si>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</si>
  <si>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</si>
  <si>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</si>
  <si>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</si>
  <si>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</si>
  <si>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</si>
  <si>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</si>
  <si>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</si>
  <si>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</si>
  <si>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</si>
  <si>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</si>
  <si>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</si>
  <si>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</si>
  <si>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</si>
  <si>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</si>
  <si>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</si>
  <si>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</si>
  <si>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</si>
  <si>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</si>
  <si>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</si>
  <si>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</si>
  <si>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</si>
  <si>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</si>
  <si>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</si>
  <si>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</si>
  <si>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</si>
  <si>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</si>
  <si>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</si>
  <si>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</si>
  <si>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</si>
  <si>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</si>
  <si>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</si>
  <si>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</si>
  <si>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</si>
  <si>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</si>
  <si>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</si>
  <si>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</si>
  <si>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</si>
  <si>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</si>
  <si>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</si>
  <si>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</si>
  <si>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</si>
  <si>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</si>
  <si>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</si>
  <si>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</si>
  <si>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</si>
  <si>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</si>
  <si>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</si>
  <si>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</si>
  <si>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</si>
  <si>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</si>
  <si>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</si>
  <si>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</si>
  <si>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</si>
  <si>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</si>
  <si>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</si>
  <si>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</si>
  <si>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</si>
  <si>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</si>
  <si>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</si>
  <si>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</si>
  <si>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</si>
  <si>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</si>
  <si>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</si>
  <si>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</si>
  <si>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</si>
  <si>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</si>
  <si>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</si>
  <si>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</si>
  <si>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</si>
  <si>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</si>
  <si>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</si>
  <si>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</si>
  <si>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</si>
  <si>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</si>
  <si>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</si>
  <si>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</si>
  <si>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</si>
  <si>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</si>
  <si>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</si>
  <si>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</si>
  <si>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</si>
  <si>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</si>
  <si>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</si>
  <si>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</si>
  <si>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</si>
  <si>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</si>
  <si>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</si>
  <si>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</si>
  <si>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</si>
  <si>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</si>
  <si>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</si>
  <si>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</si>
  <si>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</si>
  <si>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</si>
  <si>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</si>
  <si>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</si>
  <si>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</si>
  <si>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</si>
  <si>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</si>
  <si>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</si>
  <si>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</si>
  <si>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</si>
  <si>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</si>
  <si>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</si>
  <si>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</si>
  <si>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</si>
  <si>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</si>
  <si>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</si>
  <si>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</si>
  <si>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</si>
  <si>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</si>
  <si>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</si>
  <si>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</si>
  <si>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</si>
  <si>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</si>
  <si>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</si>
  <si>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</si>
  <si>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</si>
  <si>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</si>
  <si>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</si>
  <si>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</si>
  <si>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</si>
  <si>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</si>
  <si>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</si>
  <si>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</si>
  <si>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</si>
  <si>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</si>
  <si>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</si>
  <si>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</si>
  <si>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</si>
  <si>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</si>
  <si>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</si>
  <si>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</si>
  <si>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</si>
  <si>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</si>
  <si>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</si>
  <si>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</si>
  <si>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</si>
  <si>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</si>
  <si>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</si>
  <si>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</si>
  <si>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</si>
  <si>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</si>
  <si>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</si>
  <si>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</si>
  <si>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</si>
  <si>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</si>
  <si>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</si>
  <si>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</si>
  <si>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</si>
  <si>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</si>
  <si>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</si>
  <si>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</si>
  <si>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</si>
  <si>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</si>
  <si>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</si>
  <si>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</si>
  <si>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</si>
  <si>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</si>
  <si>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</si>
  <si>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</si>
  <si>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</si>
  <si>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</si>
  <si>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</si>
  <si>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</si>
  <si>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</si>
  <si>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</si>
  <si>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</si>
  <si>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</si>
  <si>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</si>
  <si>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</si>
  <si>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</si>
  <si>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</si>
  <si>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</si>
  <si>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</si>
  <si>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</si>
  <si>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</si>
  <si>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</si>
  <si>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</si>
  <si>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</si>
  <si>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</si>
  <si>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</si>
  <si>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</si>
  <si>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</si>
  <si>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</si>
  <si>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</si>
  <si>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</si>
  <si>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</si>
  <si>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</si>
  <si>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</si>
  <si>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</si>
  <si>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</si>
  <si>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</si>
  <si>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</si>
  <si>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</si>
  <si>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</si>
  <si>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</si>
  <si>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</si>
  <si>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</si>
  <si>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</si>
  <si>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</si>
  <si>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</si>
  <si>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</si>
  <si>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</si>
  <si>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</si>
  <si>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</si>
  <si>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</si>
  <si>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</si>
  <si>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</si>
  <si>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</si>
  <si>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</si>
  <si>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</si>
  <si>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</si>
  <si>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</si>
  <si>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</si>
  <si>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</si>
  <si>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</si>
  <si>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</si>
  <si>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</si>
  <si>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</si>
  <si>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</si>
  <si>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</si>
  <si>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</si>
  <si>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</si>
  <si>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</si>
  <si>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</si>
  <si>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</si>
  <si>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</si>
  <si>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</si>
  <si>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</si>
  <si>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</si>
  <si>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</si>
  <si>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</si>
  <si>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</si>
  <si>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</si>
  <si>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</si>
  <si>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</si>
  <si>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</si>
  <si>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</si>
  <si>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</si>
  <si>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</si>
  <si>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</si>
  <si>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</si>
  <si>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</si>
  <si>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</si>
  <si>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</si>
  <si>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</si>
  <si>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</si>
  <si>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</si>
  <si>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</si>
  <si>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</si>
  <si>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</si>
  <si>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</si>
  <si>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</si>
  <si>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</si>
  <si>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</si>
  <si>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</si>
  <si>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</si>
  <si>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</si>
  <si>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</si>
  <si>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</si>
  <si>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</si>
  <si>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</si>
  <si>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</si>
  <si>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</si>
  <si>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</si>
  <si>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</si>
  <si>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</si>
  <si>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</si>
  <si>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</si>
  <si>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</si>
  <si>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</si>
  <si>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</si>
  <si>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</si>
  <si>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</si>
  <si>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</si>
  <si>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</si>
  <si>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</si>
  <si>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</si>
  <si>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</si>
  <si>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</si>
  <si>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</si>
  <si>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</si>
  <si>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</si>
  <si>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</si>
  <si>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</si>
  <si>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</si>
  <si>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</si>
  <si>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</si>
  <si>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</si>
  <si>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</si>
  <si>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</si>
  <si>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</si>
  <si>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</si>
  <si>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</si>
  <si>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</si>
  <si>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</si>
  <si>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</si>
  <si>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</si>
  <si>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</si>
  <si>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</si>
  <si>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</si>
  <si>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</si>
  <si>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</si>
  <si>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</si>
  <si>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</si>
  <si>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</si>
  <si>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</si>
  <si>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</si>
  <si>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</si>
  <si>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</si>
  <si>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</si>
  <si>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</si>
  <si>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</si>
  <si>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</si>
  <si>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</si>
  <si>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</si>
  <si>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</si>
  <si>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</si>
  <si>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</si>
  <si>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</si>
  <si>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</si>
  <si>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</si>
  <si>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</si>
  <si>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</si>
  <si>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</si>
  <si>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</si>
  <si>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</si>
  <si>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</si>
  <si>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</si>
  <si>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</si>
  <si>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</si>
  <si>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</si>
  <si>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</si>
  <si>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</si>
  <si>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</si>
  <si>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</si>
  <si>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</si>
  <si>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</si>
  <si>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</si>
  <si>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</si>
  <si>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</si>
  <si>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</si>
  <si>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</si>
  <si>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</si>
  <si>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</si>
  <si>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</si>
  <si>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</si>
  <si>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</si>
  <si>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</si>
  <si>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</si>
  <si>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</si>
  <si>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</si>
  <si>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</si>
  <si>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</si>
  <si>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</si>
  <si>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</si>
  <si>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</si>
  <si>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</si>
  <si>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</si>
  <si>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</si>
  <si>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</si>
  <si>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</si>
  <si>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</si>
  <si>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</si>
  <si>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</si>
  <si>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</si>
  <si>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</si>
  <si>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</si>
  <si>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</si>
  <si>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</si>
  <si>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</si>
  <si>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</si>
  <si>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</si>
  <si>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</si>
  <si>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</si>
  <si>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</si>
  <si>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</si>
  <si>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</si>
  <si>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</si>
  <si>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</si>
  <si>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</si>
  <si>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</si>
  <si>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</si>
  <si>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</si>
  <si>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</si>
  <si>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</si>
  <si>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</si>
  <si>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</si>
  <si>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</si>
  <si>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</si>
  <si>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</si>
  <si>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</si>
  <si>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</si>
  <si>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</si>
  <si>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</si>
  <si>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</si>
  <si>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</si>
  <si>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</si>
  <si>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</si>
  <si>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</si>
  <si>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</si>
  <si>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</si>
  <si>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</si>
  <si>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</si>
  <si>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</si>
  <si>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</si>
  <si>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</si>
  <si>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</si>
  <si>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</si>
  <si>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</si>
  <si>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</si>
  <si>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</si>
  <si>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</si>
  <si>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</si>
  <si>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</si>
  <si>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</si>
  <si>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</si>
  <si>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</si>
  <si>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</si>
  <si>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</si>
  <si>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</si>
  <si>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</si>
  <si>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</si>
  <si>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</si>
  <si>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</si>
  <si>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</si>
  <si>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</si>
  <si>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</si>
  <si>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</si>
  <si>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</si>
  <si>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</si>
  <si>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</si>
  <si>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</si>
  <si>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</si>
  <si>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</si>
  <si>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</si>
  <si>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</si>
  <si>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</si>
  <si>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</si>
  <si>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</si>
  <si>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</si>
  <si>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</si>
  <si>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</si>
  <si>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</si>
  <si>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</si>
  <si>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</si>
  <si>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</si>
  <si>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</si>
  <si>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</si>
  <si>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</si>
  <si>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</si>
  <si>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</si>
  <si>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</si>
  <si>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</si>
  <si>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</si>
  <si>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</si>
  <si>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</si>
  <si>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</si>
  <si>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</si>
  <si>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</si>
  <si>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</si>
  <si>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</si>
  <si>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</si>
  <si>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</si>
  <si>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</si>
  <si>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</si>
  <si>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</si>
  <si>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</si>
  <si>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</si>
  <si>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</si>
  <si>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</si>
  <si>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</si>
  <si>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</si>
  <si>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</si>
  <si>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</si>
  <si>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</si>
  <si>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</si>
  <si>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</si>
  <si>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</si>
  <si>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</si>
  <si>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</si>
  <si>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</si>
  <si>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</si>
  <si>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</si>
  <si>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</si>
  <si>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</si>
  <si>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</si>
  <si>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</si>
  <si>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</si>
  <si>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</si>
  <si>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</si>
  <si>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</si>
  <si>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</si>
  <si>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</si>
  <si>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</si>
  <si>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</si>
  <si>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</si>
  <si>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</si>
  <si>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</si>
  <si>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</si>
  <si>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</si>
  <si>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</si>
  <si>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</si>
  <si>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</si>
  <si>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</si>
  <si>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</si>
  <si>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</si>
  <si>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</si>
  <si>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</si>
  <si>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</si>
  <si>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</si>
  <si>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</si>
  <si>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</si>
  <si>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</si>
  <si>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</si>
  <si>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</si>
  <si>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</si>
  <si>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</si>
  <si>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</si>
  <si>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</si>
  <si>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</si>
  <si>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</si>
  <si>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</si>
  <si>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</si>
  <si>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</si>
  <si>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</si>
  <si>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</si>
  <si>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</si>
  <si>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</si>
  <si>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</si>
  <si>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</si>
  <si>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</si>
  <si>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</si>
  <si>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</si>
  <si>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</si>
  <si>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</si>
  <si>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</si>
  <si>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</si>
  <si>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</si>
  <si>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</si>
  <si>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</si>
  <si>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</si>
  <si>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</si>
  <si>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</si>
  <si>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</si>
  <si>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</si>
  <si>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</si>
  <si>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</si>
  <si>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</si>
  <si>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</si>
  <si>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</si>
  <si>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</si>
  <si>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</si>
  <si>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</si>
  <si>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</si>
  <si>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</si>
  <si>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</si>
  <si>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</si>
  <si>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</si>
  <si>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</si>
  <si>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</si>
  <si>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</si>
  <si>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</si>
  <si>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</si>
  <si>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</si>
  <si>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</si>
  <si>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</si>
  <si>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</si>
  <si>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</si>
  <si>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</si>
  <si>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</si>
  <si>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</si>
  <si>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</si>
  <si>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</si>
  <si>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</si>
  <si>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</si>
  <si>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</si>
  <si>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</si>
  <si>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</si>
  <si>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</si>
  <si>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</si>
  <si>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</si>
  <si>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</si>
  <si>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</si>
  <si>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</si>
  <si>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</si>
  <si>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</si>
  <si>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</si>
  <si>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</si>
  <si>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</si>
  <si>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</si>
  <si>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</si>
  <si>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</si>
  <si>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</si>
  <si>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</si>
  <si>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</si>
  <si>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</si>
  <si>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</si>
  <si>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</si>
  <si>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</si>
  <si>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</si>
  <si>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</si>
  <si>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</si>
  <si>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</si>
  <si>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</si>
  <si>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</si>
  <si>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</si>
  <si>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</si>
  <si>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</si>
  <si>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</si>
  <si>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</si>
  <si>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</si>
  <si>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</si>
  <si>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</si>
  <si>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</si>
  <si>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</si>
  <si>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</si>
  <si>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</si>
  <si>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</si>
  <si>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</si>
  <si>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</si>
  <si>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</si>
  <si>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</si>
  <si>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</si>
  <si>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</si>
  <si>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</si>
  <si>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</si>
  <si>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</si>
  <si>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</si>
  <si>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</si>
  <si>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</si>
  <si>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</si>
  <si>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</si>
  <si>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</si>
  <si>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</si>
  <si>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</si>
  <si>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</si>
  <si>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</si>
  <si>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</si>
  <si>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</si>
  <si>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</si>
  <si>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</si>
  <si>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</si>
  <si>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</si>
  <si>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</si>
  <si>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</si>
  <si>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</si>
  <si>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</si>
  <si>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</si>
  <si>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</si>
  <si>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</si>
  <si>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</si>
  <si>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</si>
  <si>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</si>
  <si>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</si>
  <si>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</si>
  <si>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</si>
  <si>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</si>
  <si>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</si>
  <si>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</si>
  <si>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</si>
  <si>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</si>
  <si>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</si>
  <si>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</si>
  <si>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</si>
  <si>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</si>
  <si>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</si>
  <si>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</si>
  <si>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</si>
  <si>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</si>
  <si>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</si>
  <si>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</si>
  <si>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</si>
  <si>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</si>
  <si>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</si>
  <si>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</si>
  <si>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</si>
  <si>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</si>
  <si>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</si>
  <si>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</si>
  <si>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</si>
  <si>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</si>
  <si>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</si>
  <si>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</si>
  <si>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</si>
  <si>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</si>
  <si>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</si>
  <si>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</si>
  <si>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</si>
  <si>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</si>
  <si>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</si>
  <si>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</si>
  <si>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</si>
  <si>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</si>
  <si>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</si>
  <si>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</si>
  <si>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</si>
  <si>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</si>
  <si>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</si>
  <si>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</si>
  <si>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</si>
  <si>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</si>
  <si>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</si>
  <si>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</si>
  <si>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</si>
  <si>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</si>
  <si>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</si>
  <si>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</si>
  <si>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</si>
  <si>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</si>
  <si>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</si>
  <si>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</si>
  <si>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</si>
  <si>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</si>
  <si>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</si>
  <si>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</si>
  <si>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</si>
  <si>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</si>
  <si>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</si>
  <si>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</si>
  <si>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</si>
  <si>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</si>
  <si>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</si>
  <si>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</si>
  <si>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</si>
  <si>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</si>
  <si>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</si>
  <si>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</si>
  <si>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</si>
  <si>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</si>
  <si>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</si>
  <si>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</si>
  <si>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</si>
  <si>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</si>
  <si>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</si>
  <si>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</si>
  <si>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</si>
  <si>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</si>
  <si>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</si>
  <si>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</si>
  <si>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</si>
  <si>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</si>
  <si>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</si>
  <si>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</si>
  <si>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</si>
  <si>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</si>
  <si>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</si>
  <si>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</si>
  <si>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</si>
  <si>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</si>
  <si>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</si>
  <si>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</si>
  <si>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</si>
  <si>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</si>
  <si>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</si>
  <si>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</si>
  <si>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</si>
  <si>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</si>
  <si>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</si>
  <si>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</si>
  <si>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</si>
  <si>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</si>
  <si>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</si>
  <si>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</si>
  <si>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</si>
  <si>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</si>
  <si>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</si>
  <si>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</si>
  <si>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</si>
  <si>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</si>
  <si>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</si>
  <si>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</si>
  <si>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</si>
  <si>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</si>
  <si>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</si>
  <si>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</si>
  <si>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</si>
  <si>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</si>
  <si>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</si>
  <si>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</si>
  <si>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</si>
  <si>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</si>
  <si>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</si>
  <si>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</si>
  <si>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</si>
  <si>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</si>
  <si>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</si>
  <si>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</si>
  <si>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</si>
  <si>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</si>
  <si>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</si>
  <si>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</si>
  <si>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</si>
  <si>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</si>
  <si>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</si>
  <si>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</si>
  <si>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</si>
  <si>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</si>
  <si>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</si>
  <si>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</si>
  <si>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</si>
  <si>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</si>
  <si>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</si>
  <si>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</si>
  <si>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</si>
  <si>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</si>
  <si>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</si>
  <si>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</si>
  <si>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</si>
  <si>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</si>
  <si>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</si>
  <si>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</si>
  <si>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</si>
  <si>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</si>
  <si>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</si>
  <si>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</si>
  <si>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</si>
  <si>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</si>
  <si>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</si>
  <si>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</si>
  <si>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</si>
  <si>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</si>
  <si>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</si>
  <si>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</si>
  <si>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</si>
  <si>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</si>
  <si>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</si>
  <si>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</si>
  <si>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</si>
  <si>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</si>
  <si>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</si>
  <si>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</si>
  <si>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</si>
  <si>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</si>
  <si>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</si>
  <si>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</si>
  <si>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</si>
  <si>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</si>
  <si>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</si>
  <si>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</si>
  <si>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</si>
  <si>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</si>
  <si>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</si>
  <si>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</si>
  <si>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</si>
  <si>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</si>
  <si>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</si>
  <si>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</si>
  <si>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</si>
  <si>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</si>
  <si>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</si>
  <si>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</si>
  <si>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</si>
  <si>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</si>
  <si>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</si>
  <si>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</si>
  <si>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</si>
  <si>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</si>
  <si>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</si>
  <si>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</si>
  <si>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</si>
  <si>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</si>
  <si>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</si>
  <si>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</si>
  <si>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</si>
  <si>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</si>
  <si>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</si>
  <si>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</si>
  <si>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</si>
  <si>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</si>
  <si>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</si>
  <si>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</si>
  <si>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</si>
  <si>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</si>
  <si>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</si>
  <si>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</si>
  <si>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</si>
  <si>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</si>
  <si>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</si>
  <si>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</si>
  <si>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</si>
  <si>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</si>
  <si>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</si>
  <si>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</si>
  <si>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</si>
  <si>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</si>
  <si>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</si>
  <si>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</si>
  <si>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</si>
  <si>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</si>
  <si>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</si>
  <si>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</si>
  <si>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</si>
  <si>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</si>
  <si>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</si>
  <si>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</si>
  <si>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</si>
  <si>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</si>
  <si>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</si>
  <si>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</si>
  <si>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</si>
  <si>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</si>
  <si>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</si>
  <si>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</si>
  <si>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</si>
  <si>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</si>
  <si>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</si>
  <si>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</si>
  <si>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</si>
  <si>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</si>
  <si>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</si>
  <si>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</si>
  <si>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</si>
  <si>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</si>
  <si>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</si>
  <si>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</si>
  <si>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</si>
  <si>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</si>
  <si>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</si>
  <si>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</si>
  <si>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</si>
  <si>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</si>
  <si>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</si>
  <si>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</si>
  <si>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</si>
  <si>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</si>
  <si>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</si>
  <si>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</si>
  <si>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</si>
  <si>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</si>
  <si>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</si>
  <si>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</si>
  <si>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</si>
  <si>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</si>
  <si>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</si>
  <si>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</si>
  <si>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</si>
  <si>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</si>
  <si>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</si>
  <si>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</si>
  <si>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</si>
  <si>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</si>
  <si>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</si>
  <si>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</si>
  <si>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</si>
  <si>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</si>
  <si>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</si>
  <si>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</si>
  <si>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</si>
  <si>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</si>
  <si>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</si>
  <si>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</si>
  <si>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</si>
  <si>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</si>
  <si>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</si>
  <si>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</si>
  <si>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</si>
  <si>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</si>
  <si>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</si>
  <si>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</si>
  <si>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</si>
  <si>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</si>
  <si>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</si>
  <si>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</si>
  <si>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</si>
  <si>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</si>
  <si>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</si>
  <si>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</si>
  <si>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</si>
  <si>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</si>
  <si>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</si>
  <si>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</si>
  <si>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</si>
  <si>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</si>
  <si>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</si>
  <si>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</si>
  <si>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</si>
  <si>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</si>
  <si>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</si>
  <si>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</si>
  <si>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</si>
  <si>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</si>
  <si>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</si>
  <si>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</si>
  <si>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</si>
  <si>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</si>
  <si>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</si>
  <si>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</si>
  <si>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</si>
  <si>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</si>
  <si>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</si>
  <si>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</si>
  <si>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</si>
  <si>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</si>
  <si>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</si>
  <si>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</si>
  <si>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</si>
  <si>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</si>
  <si>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</si>
  <si>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</si>
  <si>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</si>
  <si>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</si>
  <si>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</si>
  <si>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</si>
  <si>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</si>
  <si>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</si>
  <si>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</si>
  <si>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</si>
  <si>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</si>
  <si>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</si>
  <si>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</si>
  <si>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</si>
  <si>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</si>
  <si>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</si>
  <si>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</si>
  <si>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</si>
  <si>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</si>
  <si>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</si>
  <si>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</si>
  <si>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</si>
  <si>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</si>
  <si>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</si>
  <si>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</si>
  <si>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</si>
  <si>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</si>
  <si>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</si>
  <si>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</si>
  <si>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</si>
  <si>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</si>
  <si>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</si>
  <si>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</si>
  <si>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</si>
  <si>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</si>
  <si>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</si>
  <si>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</si>
  <si>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</si>
  <si>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</si>
  <si>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</si>
  <si>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</si>
  <si>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</si>
  <si>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</si>
  <si>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</si>
  <si>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</si>
  <si>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</si>
  <si>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</si>
  <si>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</si>
  <si>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</si>
  <si>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</si>
  <si>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</si>
  <si>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</si>
  <si>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</si>
  <si>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</si>
  <si>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</si>
  <si>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</si>
  <si>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</si>
  <si>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</si>
  <si>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</si>
  <si>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</si>
  <si>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</si>
  <si>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</si>
  <si>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</si>
  <si>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</si>
  <si>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</si>
  <si>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</si>
  <si>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</si>
  <si>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</si>
  <si>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</si>
  <si>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</si>
  <si>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</si>
  <si>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</si>
  <si>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</si>
  <si>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</si>
  <si>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</si>
  <si>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</si>
  <si>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</si>
  <si>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</si>
  <si>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</si>
  <si>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</si>
  <si>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</si>
  <si>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</si>
  <si>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</si>
  <si>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</si>
  <si>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</si>
  <si>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</si>
  <si>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</si>
  <si>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</si>
  <si>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</si>
  <si>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</si>
  <si>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</si>
  <si>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</si>
  <si>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</si>
  <si>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</si>
  <si>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</si>
  <si>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</si>
  <si>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</si>
  <si>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</si>
  <si>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</si>
  <si>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</si>
  <si>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</si>
  <si>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</si>
  <si>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</si>
  <si>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</si>
  <si>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</si>
  <si>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</si>
  <si>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</si>
  <si>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</si>
  <si>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</si>
  <si>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</si>
  <si>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</si>
  <si>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</si>
  <si>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</si>
  <si>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</si>
  <si>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</si>
  <si>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</si>
  <si>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</si>
  <si>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</si>
  <si>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</si>
  <si>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</si>
  <si>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</si>
  <si>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</si>
  <si>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</si>
  <si>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</si>
  <si>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</si>
  <si>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</si>
  <si>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</si>
  <si>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</si>
  <si>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</si>
  <si>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</si>
  <si>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</si>
  <si>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</si>
  <si>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</si>
  <si>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</si>
  <si>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</si>
  <si>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</si>
  <si>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</si>
  <si>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</si>
  <si>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</si>
  <si>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</si>
  <si>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</si>
  <si>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</si>
  <si>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</si>
  <si>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</si>
  <si>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</si>
  <si>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</si>
  <si>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</si>
  <si>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</si>
  <si>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</si>
  <si>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</si>
  <si>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</si>
  <si>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</si>
  <si>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</si>
  <si>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</si>
  <si>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</si>
  <si>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</si>
  <si>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</si>
  <si>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</si>
  <si>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</si>
  <si>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</si>
  <si>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</si>
  <si>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</si>
  <si>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</si>
  <si>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</si>
  <si>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</si>
  <si>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</si>
  <si>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</si>
  <si>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</si>
  <si>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</si>
  <si>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</si>
  <si>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</si>
  <si>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</si>
  <si>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</si>
  <si>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</si>
  <si>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</si>
  <si>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</si>
  <si>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</si>
  <si>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</si>
  <si>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</si>
  <si>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</si>
  <si>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</si>
  <si>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</si>
  <si>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</si>
  <si>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</si>
  <si>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</si>
  <si>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</si>
  <si>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</si>
  <si>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</si>
  <si>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</si>
  <si>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</si>
  <si>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</si>
  <si>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</si>
  <si>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</si>
  <si>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</si>
  <si>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</si>
  <si>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</si>
  <si>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</si>
  <si>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</si>
  <si>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</si>
  <si>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</si>
  <si>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</si>
  <si>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</si>
  <si>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</si>
  <si>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</si>
  <si>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</si>
  <si>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</si>
  <si>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</si>
  <si>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</si>
  <si>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</si>
  <si>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</si>
  <si>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</si>
  <si>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</si>
  <si>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</si>
  <si>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</si>
  <si>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</si>
  <si>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</si>
  <si>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</si>
  <si>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</si>
  <si>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</si>
  <si>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</si>
  <si>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</si>
  <si>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</si>
  <si>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</si>
  <si>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</si>
  <si>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</si>
  <si>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</si>
  <si>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</si>
  <si>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</si>
  <si>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</si>
  <si>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</si>
  <si>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</si>
  <si>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</si>
  <si>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</si>
  <si>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</si>
  <si>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</si>
  <si>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</si>
  <si>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</si>
  <si>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</si>
  <si>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</si>
  <si>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</si>
  <si>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</si>
  <si>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</si>
  <si>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</si>
  <si>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</si>
  <si>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</si>
  <si>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</si>
  <si>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</si>
  <si>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</si>
  <si>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</si>
  <si>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</si>
  <si>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</si>
  <si>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</si>
  <si>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</si>
  <si>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</si>
  <si>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</si>
  <si>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</si>
  <si>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</si>
  <si>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</si>
  <si>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</si>
  <si>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</si>
  <si>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</si>
  <si>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</si>
  <si>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</si>
  <si>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</si>
  <si>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</si>
  <si>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</si>
  <si>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</si>
  <si>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</si>
  <si>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</si>
  <si>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</si>
  <si>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</si>
  <si>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</si>
  <si>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</si>
  <si>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</si>
  <si>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</si>
  <si>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</si>
  <si>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</si>
  <si>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</si>
  <si>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</si>
  <si>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</si>
  <si>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</si>
  <si>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</si>
  <si>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</si>
  <si>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</si>
  <si>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</si>
  <si>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</si>
  <si>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</si>
  <si>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</si>
  <si>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</si>
  <si>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</si>
  <si>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</si>
  <si>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</si>
  <si>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</si>
  <si>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</si>
  <si>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</si>
  <si>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</si>
  <si>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</si>
  <si>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</si>
  <si>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</si>
  <si>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</si>
  <si>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</si>
  <si>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</si>
  <si>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</si>
  <si>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</si>
  <si>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</si>
  <si>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</si>
  <si>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</si>
  <si>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</si>
  <si>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</si>
  <si>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</si>
  <si>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</si>
  <si>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</si>
  <si>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</si>
  <si>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</si>
  <si>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</si>
  <si>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</si>
  <si>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</si>
  <si>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</si>
  <si>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</si>
  <si>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</si>
  <si>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</si>
  <si>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</si>
  <si>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</si>
  <si>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</si>
  <si>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</si>
  <si>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</si>
  <si>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</si>
  <si>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</si>
  <si>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</si>
  <si>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</si>
  <si>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</si>
  <si>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</si>
  <si>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</si>
  <si>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</si>
  <si>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</si>
  <si>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</si>
  <si>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</si>
  <si>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</si>
  <si>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</si>
  <si>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</si>
  <si>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</si>
  <si>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</si>
  <si>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</si>
  <si>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</si>
  <si>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</si>
  <si>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</si>
  <si>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</si>
  <si>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</si>
  <si>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</si>
  <si>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</si>
  <si>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</si>
  <si>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</si>
  <si>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</si>
  <si>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</si>
  <si>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</si>
  <si>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</si>
  <si>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</si>
  <si>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</si>
  <si>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</si>
  <si>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</si>
  <si>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</si>
  <si>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</si>
  <si>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</si>
  <si>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</si>
  <si>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</si>
  <si>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</si>
  <si>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</si>
  <si>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</si>
  <si>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</si>
  <si>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</si>
  <si>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</si>
  <si>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</si>
  <si>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</si>
  <si>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</si>
  <si>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</si>
  <si>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</si>
  <si>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</si>
  <si>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</si>
  <si>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</si>
  <si>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</si>
  <si>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</si>
  <si>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</si>
  <si>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</si>
  <si>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</si>
  <si>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</si>
  <si>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</si>
  <si>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</si>
  <si>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</si>
  <si>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</si>
  <si>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</si>
  <si>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</si>
  <si>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</si>
  <si>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</si>
  <si>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</si>
  <si>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</si>
  <si>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</si>
  <si>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</si>
  <si>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</si>
  <si>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</si>
  <si>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</si>
  <si>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</si>
  <si>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</si>
  <si>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</si>
  <si>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</si>
  <si>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</si>
  <si>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</si>
  <si>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</si>
  <si>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</si>
  <si>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</si>
  <si>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</si>
  <si>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</si>
  <si>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</si>
  <si>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</si>
  <si>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</si>
  <si>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</si>
  <si>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</si>
  <si>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</si>
  <si>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</si>
  <si>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</si>
  <si>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</si>
  <si>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</si>
  <si>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</si>
  <si>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</si>
  <si>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</si>
  <si>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</si>
  <si>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</si>
  <si>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</si>
  <si>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</si>
  <si>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</si>
  <si>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</si>
  <si>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</si>
  <si>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</si>
  <si>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</si>
  <si>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</si>
  <si>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</si>
  <si>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</si>
  <si>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</si>
  <si>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</si>
  <si>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</si>
  <si>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</si>
  <si>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</si>
  <si>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</si>
  <si>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</si>
  <si>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</si>
  <si>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</si>
  <si>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</si>
  <si>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</si>
  <si>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</si>
  <si>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</si>
  <si>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</si>
  <si>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</si>
  <si>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</si>
  <si>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</si>
  <si>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</si>
  <si>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</si>
  <si>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</si>
  <si>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</si>
  <si>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</si>
  <si>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</si>
  <si>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</si>
  <si>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</si>
  <si>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</si>
  <si>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</si>
  <si>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</si>
  <si>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</si>
  <si>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</si>
  <si>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</si>
  <si>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</si>
  <si>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</si>
  <si>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</si>
  <si>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</si>
  <si>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</si>
  <si>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</si>
  <si>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</si>
  <si>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</si>
  <si>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</si>
  <si>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</si>
  <si>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</si>
  <si>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</si>
  <si>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</si>
  <si>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</si>
  <si>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</si>
  <si>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</si>
  <si>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</si>
  <si>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</si>
  <si>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</si>
  <si>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</si>
  <si>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</si>
  <si>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</si>
  <si>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</si>
  <si>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</si>
  <si>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</si>
  <si>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</si>
  <si>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</si>
  <si>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</si>
  <si>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</si>
  <si>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</si>
  <si>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</si>
  <si>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</si>
  <si>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</si>
  <si>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</si>
  <si>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</si>
  <si>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</si>
  <si>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</si>
  <si>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</si>
  <si>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</si>
  <si>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</si>
  <si>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</si>
  <si>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</si>
  <si>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</si>
  <si>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</si>
  <si>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</si>
  <si>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</si>
  <si>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</si>
  <si>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</si>
  <si>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</si>
  <si>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</si>
  <si>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</si>
  <si>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</si>
  <si>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</si>
  <si>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</si>
  <si>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</si>
  <si>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</si>
  <si>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</si>
  <si>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</si>
  <si>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</si>
  <si>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</si>
  <si>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</si>
  <si>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</si>
  <si>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</si>
  <si>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</si>
  <si>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</si>
  <si>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</si>
  <si>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</si>
  <si>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</si>
  <si>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</si>
  <si>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</si>
  <si>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</si>
  <si>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</si>
  <si>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</si>
  <si>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</si>
  <si>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</si>
  <si>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</si>
  <si>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</si>
  <si>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</si>
  <si>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</si>
  <si>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</si>
  <si>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</si>
  <si>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</si>
  <si>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</si>
  <si>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</si>
  <si>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</si>
  <si>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</si>
  <si>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</si>
  <si>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</si>
  <si>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</si>
  <si>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</si>
  <si>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</si>
  <si>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</si>
  <si>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</si>
  <si>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</si>
  <si>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</si>
  <si>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</si>
  <si>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</si>
  <si>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</si>
  <si>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</si>
  <si>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</si>
  <si>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</si>
  <si>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</si>
  <si>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</si>
  <si>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</si>
  <si>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</si>
  <si>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</si>
  <si>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</si>
  <si>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</si>
  <si>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</si>
  <si>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</si>
  <si>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</si>
  <si>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</si>
  <si>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</si>
  <si>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</si>
  <si>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</si>
  <si>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</si>
  <si>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</si>
  <si>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</si>
  <si>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</si>
  <si>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</si>
  <si>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</si>
  <si>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</si>
  <si>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</si>
  <si>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</si>
  <si>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</si>
  <si>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</si>
  <si>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</si>
  <si>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</si>
  <si>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</si>
  <si>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</si>
  <si>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</si>
  <si>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</si>
  <si>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</si>
  <si>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</si>
  <si>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</si>
  <si>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</si>
  <si>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</si>
  <si>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</si>
  <si>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</si>
  <si>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</si>
  <si>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</si>
  <si>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</si>
  <si>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</si>
  <si>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</si>
  <si>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</si>
  <si>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</si>
  <si>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</si>
  <si>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</si>
  <si>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</si>
  <si>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</si>
  <si>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</si>
  <si>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</si>
  <si>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</si>
  <si>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</si>
  <si>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</si>
  <si>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</si>
  <si>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</si>
  <si>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</si>
  <si>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</si>
  <si>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</si>
  <si>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</si>
  <si>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</si>
  <si>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</si>
  <si>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</si>
  <si>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</si>
  <si>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</si>
  <si>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</si>
  <si>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</si>
  <si>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</si>
  <si>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</si>
  <si>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</si>
  <si>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</si>
  <si>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</si>
  <si>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</si>
  <si>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</si>
  <si>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</si>
  <si>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</si>
  <si>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</si>
  <si>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</si>
  <si>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</si>
  <si>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</si>
  <si>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</si>
  <si>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</si>
  <si>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</si>
  <si>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</si>
  <si>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</si>
  <si>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</si>
  <si>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</si>
  <si>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</si>
  <si>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</si>
  <si>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</si>
  <si>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</si>
  <si>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</si>
  <si>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</si>
  <si>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</si>
  <si>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</si>
  <si>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</si>
  <si>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</si>
  <si>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</si>
  <si>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</si>
  <si>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</si>
  <si>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</si>
  <si>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</si>
  <si>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</si>
  <si>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</si>
  <si>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</si>
  <si>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</si>
  <si>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</si>
  <si>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</si>
  <si>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</si>
  <si>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</si>
  <si>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</si>
  <si>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</si>
  <si>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</si>
  <si>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</si>
  <si>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</si>
  <si>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</si>
  <si>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</si>
  <si>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</si>
  <si>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</si>
  <si>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</si>
  <si>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</si>
  <si>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</si>
  <si>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</si>
  <si>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</si>
  <si>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</si>
  <si>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</si>
  <si>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</si>
  <si>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</si>
  <si>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</si>
  <si>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</si>
  <si>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</si>
  <si>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</si>
  <si>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</si>
  <si>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</si>
  <si>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</si>
  <si>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</si>
  <si>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</si>
  <si>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</si>
  <si>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</si>
  <si>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</si>
  <si>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</si>
  <si>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</si>
  <si>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</si>
  <si>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</si>
  <si>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</si>
  <si>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</si>
  <si>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</si>
  <si>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</si>
  <si>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</si>
  <si>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</si>
  <si>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</si>
  <si>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</si>
  <si>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</si>
  <si>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</si>
  <si>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</si>
  <si>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</si>
  <si>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</si>
  <si>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</si>
  <si>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</si>
  <si>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</si>
  <si>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</si>
  <si>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</si>
  <si>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</si>
  <si>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</si>
  <si>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</si>
  <si>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</si>
  <si>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</si>
  <si>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</si>
  <si>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</si>
  <si>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</si>
  <si>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</si>
  <si>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</si>
  <si>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</si>
  <si>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</si>
  <si>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</si>
  <si>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</si>
  <si>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</si>
  <si>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</si>
  <si>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</si>
  <si>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</si>
  <si>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</si>
  <si>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</si>
  <si>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</si>
  <si>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</si>
  <si>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</si>
  <si>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</si>
  <si>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</si>
  <si>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</si>
  <si>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</si>
  <si>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</si>
  <si>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</si>
  <si>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</si>
  <si>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</si>
  <si>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</si>
  <si>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</si>
  <si>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</si>
  <si>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</si>
  <si>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</si>
  <si>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</si>
  <si>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</si>
  <si>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</si>
  <si>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</si>
  <si>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</si>
  <si>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</si>
  <si>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</si>
  <si>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</si>
  <si>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</si>
  <si>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</si>
  <si>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</si>
  <si>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</si>
  <si>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</si>
  <si>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</si>
  <si>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</si>
  <si>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</si>
  <si>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</si>
  <si>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</si>
  <si>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</si>
  <si>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</si>
  <si>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</si>
  <si>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</si>
  <si>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</si>
  <si>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</si>
  <si>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</si>
  <si>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</si>
  <si>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</si>
  <si>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</si>
  <si>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</si>
  <si>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</si>
  <si>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</si>
  <si>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</si>
  <si>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</si>
  <si>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</si>
  <si>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</si>
  <si>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</si>
  <si>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</si>
  <si>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</si>
  <si>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</si>
  <si>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</si>
  <si>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</si>
  <si>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</si>
  <si>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</si>
  <si>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</si>
  <si>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</si>
  <si>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</si>
  <si>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</si>
  <si>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</si>
  <si>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</si>
  <si>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</si>
  <si>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</si>
  <si>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</si>
  <si>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</si>
  <si>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</si>
  <si>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</si>
  <si>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</si>
  <si>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</si>
  <si>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</si>
  <si>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</si>
  <si>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</si>
  <si>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</si>
  <si>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</si>
  <si>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</si>
  <si>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</si>
  <si>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</si>
  <si>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</si>
  <si>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</si>
  <si>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</si>
  <si>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</si>
  <si>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</si>
  <si>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</si>
  <si>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</si>
  <si>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</si>
  <si>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</si>
  <si>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</si>
  <si>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</si>
  <si>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</si>
  <si>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</si>
  <si>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</si>
  <si>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</si>
  <si>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</si>
  <si>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</si>
  <si>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</si>
  <si>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</si>
  <si>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</si>
  <si>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</si>
  <si>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</si>
  <si>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</si>
  <si>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</si>
  <si>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</si>
  <si>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</si>
  <si>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</si>
  <si>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</si>
  <si>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</si>
  <si>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</si>
  <si>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</si>
  <si>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</si>
  <si>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</si>
  <si>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</si>
  <si>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</si>
  <si>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</si>
  <si>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</si>
  <si>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</si>
  <si>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</si>
  <si>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</si>
  <si>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</si>
  <si>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</si>
  <si>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</si>
  <si>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</si>
  <si>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</si>
  <si>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</si>
  <si>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</si>
  <si>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</si>
  <si>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</si>
  <si>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</si>
  <si>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</si>
  <si>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</si>
  <si>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</si>
  <si>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</si>
  <si>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</si>
  <si>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</si>
  <si>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</si>
  <si>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</si>
  <si>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</si>
  <si>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</si>
  <si>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</si>
  <si>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</si>
  <si>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</si>
  <si>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</si>
  <si>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</si>
  <si>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</si>
  <si>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</si>
  <si>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</si>
  <si>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</si>
  <si>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</si>
  <si>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</si>
  <si>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</si>
  <si>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</si>
  <si>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</si>
  <si>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</si>
  <si>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</si>
  <si>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</si>
  <si>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</si>
  <si>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</si>
  <si>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</si>
  <si>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</si>
  <si>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</si>
  <si>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</si>
  <si>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</si>
  <si>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</si>
  <si>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</si>
  <si>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</si>
  <si>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</si>
  <si>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</si>
  <si>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</si>
  <si>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</si>
  <si>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</si>
  <si>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</si>
  <si>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</si>
  <si>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</si>
  <si>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</si>
  <si>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</si>
  <si>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</si>
  <si>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</si>
  <si>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</si>
  <si>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</si>
  <si>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</si>
  <si>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</si>
  <si>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</si>
  <si>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</si>
  <si>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</si>
  <si>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</si>
  <si>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</si>
  <si>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</si>
  <si>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</si>
  <si>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</si>
  <si>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</si>
  <si>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</si>
  <si>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</si>
  <si>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</si>
  <si>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</si>
  <si>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</si>
  <si>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</si>
  <si>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</si>
  <si>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</si>
  <si>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</si>
  <si>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</si>
  <si>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</si>
  <si>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</si>
  <si>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</si>
  <si>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</si>
  <si>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</si>
  <si>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</si>
  <si>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</si>
  <si>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</si>
  <si>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</si>
  <si>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</si>
  <si>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</si>
  <si>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</si>
  <si>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</si>
  <si>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</si>
  <si>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</si>
  <si>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</si>
  <si>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</si>
  <si>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</si>
  <si>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</si>
  <si>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</si>
  <si>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</si>
  <si>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</si>
  <si>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</si>
  <si>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</si>
  <si>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</si>
  <si>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</si>
  <si>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</si>
  <si>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</si>
  <si>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</si>
  <si>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</si>
  <si>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</si>
  <si>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</si>
  <si>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</si>
  <si>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</si>
  <si>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</si>
  <si>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</si>
  <si>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</si>
  <si>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</si>
  <si>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</si>
  <si>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</si>
  <si>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</si>
  <si>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</si>
  <si>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</si>
  <si>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</si>
  <si>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</si>
  <si>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</si>
  <si>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</si>
  <si>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</si>
  <si>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</si>
  <si>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</si>
  <si>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</si>
  <si>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</si>
  <si>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</si>
  <si>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</si>
  <si>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</si>
  <si>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</si>
  <si>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</si>
  <si>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</si>
  <si>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</si>
  <si>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</si>
  <si>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</si>
  <si>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</si>
  <si>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</si>
  <si>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</si>
  <si>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</si>
  <si>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</si>
  <si>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</si>
  <si>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</si>
  <si>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</si>
  <si>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</si>
  <si>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</si>
  <si>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</si>
  <si>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</si>
  <si>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</si>
  <si>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</si>
  <si>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</si>
  <si>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</si>
  <si>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</si>
  <si>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</si>
  <si>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</si>
  <si>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</si>
  <si>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</si>
  <si>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</si>
  <si>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</si>
  <si>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</si>
  <si>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</si>
  <si>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</si>
  <si>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</si>
  <si>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</si>
  <si>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</si>
  <si>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</si>
  <si>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</si>
  <si>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</si>
  <si>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</si>
  <si>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</si>
  <si>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</si>
  <si>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</si>
  <si>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</si>
  <si>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</si>
  <si>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</si>
  <si>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</si>
  <si>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</si>
  <si>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</si>
  <si>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</si>
  <si>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</si>
  <si>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</si>
  <si>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</si>
  <si>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</si>
  <si>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</si>
  <si>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</si>
  <si>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</si>
  <si>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</si>
  <si>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</si>
  <si>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</si>
  <si>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</si>
  <si>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</si>
  <si>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</si>
  <si>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</si>
  <si>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</si>
  <si>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</si>
  <si>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</si>
  <si>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</si>
  <si>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</si>
  <si>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</si>
  <si>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</si>
  <si>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</si>
  <si>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</si>
  <si>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</si>
  <si>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</si>
  <si>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</si>
  <si>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</si>
  <si>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</si>
  <si>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</si>
  <si>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</si>
  <si>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</si>
  <si>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</si>
  <si>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</si>
  <si>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</si>
  <si>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</si>
  <si>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</si>
  <si>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</si>
  <si>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</si>
  <si>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</si>
  <si>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</si>
  <si>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</si>
  <si>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</si>
  <si>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</si>
  <si>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</si>
  <si>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</si>
  <si>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</si>
  <si>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</si>
  <si>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</si>
  <si>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</si>
  <si>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</si>
  <si>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</si>
  <si>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</si>
  <si>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</si>
  <si>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</si>
  <si>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</si>
  <si>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</si>
  <si>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</si>
  <si>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</si>
  <si>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</si>
  <si>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</si>
  <si>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</si>
  <si>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</si>
  <si>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</si>
  <si>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</si>
  <si>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</si>
  <si>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</si>
  <si>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</si>
  <si>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</si>
  <si>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</si>
  <si>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</si>
  <si>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</si>
  <si>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</si>
  <si>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</si>
  <si>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</si>
  <si>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</si>
  <si>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</si>
  <si>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</si>
  <si>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</si>
  <si>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</si>
  <si>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</si>
  <si>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</si>
  <si>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</si>
  <si>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</si>
  <si>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</si>
  <si>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</si>
  <si>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</si>
  <si>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</si>
  <si>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</si>
  <si>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</si>
  <si>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</si>
  <si>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</si>
  <si>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</si>
  <si>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</si>
  <si>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</si>
  <si>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</si>
  <si>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</si>
  <si>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</si>
  <si>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</si>
  <si>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</si>
  <si>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</si>
  <si>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</si>
  <si>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</si>
  <si>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</si>
  <si>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</si>
  <si>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</si>
  <si>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</si>
  <si>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</si>
  <si>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</si>
  <si>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</si>
  <si>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</si>
  <si>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</si>
  <si>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</si>
  <si>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</si>
  <si>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</si>
  <si>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</si>
  <si>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</si>
  <si>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</si>
  <si>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</si>
  <si>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</si>
  <si>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</si>
  <si>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</si>
  <si>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</si>
  <si>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</si>
  <si>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</si>
  <si>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</si>
  <si>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</si>
  <si>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</si>
  <si>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</si>
  <si>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</si>
  <si>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</si>
  <si>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</si>
  <si>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</si>
  <si>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</si>
  <si>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</si>
  <si>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</si>
  <si>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</si>
  <si>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</si>
  <si>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</si>
  <si>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</si>
  <si>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</si>
  <si>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</si>
  <si>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</si>
  <si>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</si>
  <si>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</si>
  <si>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</si>
  <si>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</si>
  <si>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</si>
  <si>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</si>
  <si>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</si>
  <si>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</si>
  <si>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</si>
  <si>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</si>
  <si>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</si>
  <si>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</si>
  <si>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</si>
  <si>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</si>
  <si>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</si>
  <si>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</si>
  <si>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</si>
  <si>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</si>
  <si>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</si>
  <si>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</si>
  <si>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</si>
  <si>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</si>
  <si>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</si>
  <si>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</si>
  <si>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</si>
  <si>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</si>
  <si>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</si>
  <si>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</si>
  <si>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</si>
  <si>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</si>
  <si>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</si>
  <si>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</si>
  <si>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</si>
  <si>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</si>
  <si>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</si>
  <si>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</si>
  <si>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</si>
  <si>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</si>
  <si>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</si>
  <si>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</si>
  <si>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</si>
  <si>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</si>
  <si>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</si>
  <si>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</si>
  <si>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</si>
  <si>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</si>
  <si>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</si>
  <si>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</si>
  <si>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</si>
  <si>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</si>
  <si>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</si>
  <si>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</si>
  <si>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</si>
  <si>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</si>
  <si>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</si>
  <si>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</si>
  <si>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</si>
  <si>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</si>
  <si>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</si>
  <si>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</si>
  <si>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</si>
  <si>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</si>
  <si>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</si>
  <si>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</si>
  <si>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</si>
  <si>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</si>
  <si>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</si>
  <si>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</si>
  <si>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</si>
  <si>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</si>
  <si>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</si>
  <si>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</si>
  <si>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</si>
  <si>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</si>
  <si>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</si>
  <si>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</si>
  <si>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</si>
  <si>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</si>
  <si>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</si>
  <si>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</si>
  <si>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</si>
  <si>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</si>
  <si>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</si>
  <si>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</si>
  <si>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</si>
  <si>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</si>
  <si>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</si>
  <si>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</si>
  <si>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</si>
  <si>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</si>
  <si>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</si>
  <si>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</si>
  <si>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</si>
  <si>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</si>
  <si>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</si>
  <si>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</si>
  <si>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</si>
  <si>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</si>
  <si>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</si>
  <si>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</si>
  <si>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</si>
  <si>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</si>
  <si>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</si>
  <si>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</si>
  <si>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</si>
  <si>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</si>
  <si>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</si>
  <si>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</si>
  <si>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</si>
  <si>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</si>
  <si>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</si>
  <si>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</si>
  <si>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</si>
  <si>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</si>
  <si>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</si>
  <si>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</si>
  <si>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</si>
  <si>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</si>
  <si>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</si>
  <si>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</si>
  <si>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</si>
  <si>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</si>
  <si>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</si>
  <si>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</si>
  <si>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</si>
  <si>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</si>
  <si>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</si>
  <si>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</si>
  <si>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</si>
  <si>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</si>
  <si>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</si>
  <si>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</si>
  <si>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</si>
  <si>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</si>
  <si>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</si>
  <si>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</si>
  <si>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</si>
  <si>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</si>
  <si>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</si>
  <si>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</si>
  <si>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</si>
  <si>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</si>
  <si>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</si>
  <si>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</si>
  <si>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</si>
  <si>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</si>
  <si>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</si>
  <si>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</si>
  <si>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</si>
  <si>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</si>
  <si>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</si>
  <si>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</si>
  <si>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</si>
  <si>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</si>
  <si>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</si>
  <si>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</si>
  <si>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</si>
  <si>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</si>
  <si>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</si>
  <si>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</si>
  <si>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</si>
  <si>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</si>
  <si>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</si>
  <si>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</si>
  <si>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</si>
  <si>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</si>
  <si>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</si>
  <si>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</si>
  <si>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</si>
  <si>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</si>
  <si>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</si>
  <si>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</si>
  <si>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</si>
  <si>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</si>
  <si>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</si>
  <si>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</si>
  <si>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</si>
  <si>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</si>
  <si>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</si>
  <si>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</si>
  <si>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</si>
  <si>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</si>
  <si>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</si>
  <si>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</si>
  <si>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</si>
  <si>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</si>
  <si>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</si>
  <si>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</si>
  <si>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</si>
  <si>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</si>
  <si>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</si>
  <si>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</si>
  <si>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</si>
  <si>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</si>
  <si>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</si>
  <si>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</si>
  <si>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</si>
  <si>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</si>
  <si>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</si>
  <si>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</si>
  <si>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</si>
  <si>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</si>
  <si>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</si>
  <si>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</si>
  <si>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</si>
  <si>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</si>
  <si>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</si>
  <si>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</si>
  <si>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</si>
  <si>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</si>
  <si>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</si>
  <si>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</si>
  <si>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</si>
  <si>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</si>
  <si>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</si>
  <si>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</si>
  <si>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</si>
  <si>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</si>
  <si>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</si>
  <si>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</si>
  <si>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</si>
  <si>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</si>
  <si>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</si>
  <si>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</si>
  <si>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</si>
  <si>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</si>
  <si>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</si>
  <si>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</si>
  <si>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</si>
  <si>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</si>
  <si>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</si>
  <si>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</si>
  <si>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</si>
  <si>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</si>
  <si>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</si>
  <si>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</si>
  <si>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</si>
  <si>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</si>
  <si>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</si>
  <si>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</si>
  <si>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</si>
  <si>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</si>
  <si>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</si>
  <si>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</si>
  <si>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</si>
  <si>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</si>
  <si>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</si>
  <si>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</si>
  <si>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</si>
  <si>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</si>
  <si>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</si>
  <si>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</si>
  <si>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</si>
  <si>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</si>
  <si>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</si>
  <si>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</si>
  <si>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</si>
  <si>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</si>
  <si>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</si>
  <si>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</si>
  <si>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</si>
  <si>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</si>
  <si>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</si>
  <si>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</si>
  <si>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</si>
  <si>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</si>
  <si>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</si>
  <si>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</si>
  <si>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</si>
  <si>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</si>
  <si>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</si>
  <si>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</si>
  <si>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</si>
  <si>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</si>
  <si>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</si>
  <si>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</si>
  <si>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</si>
  <si>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</si>
  <si>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</si>
  <si>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</si>
  <si>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</si>
  <si>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</si>
  <si>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</si>
  <si>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</si>
  <si>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</si>
  <si>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</si>
  <si>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</si>
  <si>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</si>
  <si>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</si>
  <si>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</si>
  <si>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</si>
  <si>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</si>
  <si>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</si>
  <si>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</si>
  <si>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</si>
  <si>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</si>
  <si>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</si>
  <si>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</si>
  <si>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</si>
  <si>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</si>
  <si>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</si>
  <si>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</si>
  <si>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</si>
  <si>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</si>
  <si>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</si>
  <si>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</si>
  <si>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</si>
  <si>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</si>
  <si>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</si>
  <si>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</si>
  <si>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</si>
  <si>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</si>
  <si>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</si>
  <si>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</si>
  <si>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</si>
  <si>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</si>
  <si>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</si>
  <si>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</si>
  <si>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</si>
  <si>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</si>
  <si>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</si>
  <si>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</si>
  <si>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</si>
  <si>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</si>
  <si>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</si>
  <si>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</si>
  <si>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</si>
  <si>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</si>
  <si>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</si>
  <si>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</si>
  <si>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</si>
  <si>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</si>
  <si>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</si>
  <si>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</si>
  <si>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</si>
  <si>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</si>
  <si>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</si>
  <si>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</si>
  <si>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</si>
  <si>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</si>
  <si>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</si>
  <si>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</si>
  <si>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</si>
  <si>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</si>
  <si>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</si>
  <si>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</si>
  <si>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</si>
  <si>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</si>
  <si>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</si>
  <si>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</si>
  <si>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</si>
  <si>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</si>
  <si>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</si>
  <si>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</si>
  <si>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</si>
  <si>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</si>
  <si>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</si>
  <si>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</si>
  <si>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</si>
  <si>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</si>
  <si>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</si>
  <si>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</si>
  <si>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</si>
  <si>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</si>
  <si>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</si>
  <si>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</si>
  <si>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</si>
  <si>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</si>
  <si>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</si>
  <si>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</si>
  <si>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</si>
  <si>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</si>
  <si>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</si>
  <si>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</si>
  <si>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</si>
  <si>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</si>
  <si>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</si>
  <si>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</si>
  <si>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</si>
  <si>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</si>
  <si>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</si>
  <si>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</si>
  <si>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</si>
  <si>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</si>
  <si>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</si>
  <si>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</si>
  <si>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</si>
  <si>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</si>
  <si>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</si>
  <si>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</si>
  <si>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</si>
  <si>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</si>
  <si>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</si>
  <si>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</si>
  <si>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</si>
  <si>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</si>
  <si>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</si>
  <si>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</si>
  <si>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</si>
  <si>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</si>
  <si>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</si>
  <si>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</si>
  <si>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</si>
  <si>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</si>
  <si>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</si>
  <si>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</si>
  <si>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</si>
  <si>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</si>
  <si>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</si>
  <si>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</si>
  <si>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</si>
  <si>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</si>
  <si>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</si>
  <si>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</si>
  <si>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</si>
  <si>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</si>
  <si>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</si>
  <si>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</si>
  <si>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</si>
  <si>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</si>
  <si>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</si>
  <si>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</si>
  <si>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</si>
  <si>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</si>
  <si>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</si>
  <si>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</si>
  <si>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</si>
  <si>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</si>
  <si>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</si>
  <si>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</si>
  <si>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</si>
  <si>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</si>
  <si>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</si>
  <si>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</si>
  <si>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</si>
  <si>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</si>
  <si>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</si>
  <si>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</si>
  <si>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</si>
  <si>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</si>
  <si>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</si>
  <si>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</si>
  <si>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</si>
  <si>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</si>
  <si>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</si>
  <si>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</si>
  <si>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</si>
  <si>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</si>
  <si>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</si>
  <si>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</si>
  <si>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</si>
  <si>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</si>
  <si>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</si>
  <si>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</si>
  <si>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</si>
  <si>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</si>
  <si>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</si>
  <si>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</si>
  <si>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</si>
  <si>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</si>
  <si>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</si>
  <si>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</si>
  <si>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</si>
  <si>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</si>
  <si>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</si>
  <si>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</si>
  <si>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</si>
  <si>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</si>
  <si>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</si>
  <si>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</si>
  <si>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</si>
  <si>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</si>
  <si>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</si>
  <si>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</si>
  <si>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</si>
  <si>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</si>
  <si>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</si>
  <si>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</si>
  <si>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</si>
  <si>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</si>
  <si>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</si>
  <si>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</si>
  <si>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</si>
  <si>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</si>
  <si>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</si>
  <si>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</si>
  <si>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</si>
  <si>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</si>
  <si>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</si>
  <si>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</si>
  <si>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</si>
  <si>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</si>
  <si>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</si>
  <si>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</si>
  <si>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</si>
  <si>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</si>
  <si>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</si>
  <si>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</si>
  <si>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</si>
  <si>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</si>
  <si>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</si>
  <si>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</si>
  <si>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</si>
  <si>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</si>
  <si>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</si>
  <si>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</si>
  <si>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</si>
  <si>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</si>
  <si>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</si>
  <si>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</si>
  <si>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</si>
  <si>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</si>
  <si>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</si>
  <si>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</si>
  <si>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</si>
  <si>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</si>
  <si>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</si>
  <si>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</si>
  <si>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</si>
  <si>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</si>
  <si>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</si>
  <si>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</si>
  <si>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</si>
  <si>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</si>
  <si>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</si>
  <si>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</si>
  <si>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</si>
  <si>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</si>
  <si>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</si>
  <si>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</si>
  <si>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</si>
  <si>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</si>
  <si>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</si>
  <si>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</si>
  <si>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</si>
  <si>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</si>
  <si>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</si>
  <si>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</si>
  <si>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</si>
  <si>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</si>
  <si>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</si>
  <si>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</si>
  <si>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</si>
  <si>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</si>
  <si>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</si>
  <si>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</si>
  <si>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</si>
  <si>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</si>
  <si>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</si>
  <si>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</si>
  <si>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</si>
  <si>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</si>
  <si>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</si>
  <si>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</si>
  <si>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</si>
  <si>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</si>
  <si>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</si>
  <si>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</si>
  <si>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</si>
  <si>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</si>
  <si>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</si>
  <si>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</si>
  <si>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</si>
  <si>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</si>
  <si>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</si>
  <si>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</si>
  <si>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</si>
  <si>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</si>
  <si>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</si>
  <si>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</si>
  <si>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</si>
  <si>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</si>
  <si>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</si>
  <si>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</si>
  <si>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</si>
  <si>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</si>
  <si>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</si>
  <si>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</si>
  <si>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</si>
  <si>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</si>
  <si>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</si>
  <si>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</si>
  <si>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</si>
  <si>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</si>
  <si>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</si>
  <si>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</si>
  <si>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</si>
  <si>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</si>
  <si>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</si>
  <si>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</si>
  <si>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</si>
  <si>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</si>
  <si>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</si>
  <si>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</si>
  <si>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</si>
  <si>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</si>
  <si>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</si>
  <si>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</si>
  <si>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</si>
  <si>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</si>
  <si>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</si>
  <si>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</si>
  <si>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</si>
  <si>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</si>
  <si>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</si>
  <si>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</si>
  <si>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</si>
  <si>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</si>
  <si>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</si>
  <si>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</si>
  <si>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</si>
  <si>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</si>
  <si>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</si>
  <si>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</si>
  <si>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</si>
  <si>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</si>
  <si>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</si>
  <si>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</si>
  <si>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</si>
  <si>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</si>
  <si>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</si>
  <si>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</si>
  <si>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</si>
  <si>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</si>
  <si>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</si>
  <si>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</si>
  <si>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</si>
  <si>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</si>
  <si>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</si>
  <si>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</si>
  <si>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</si>
  <si>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</si>
  <si>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</si>
  <si>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</si>
  <si>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</si>
  <si>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</si>
  <si>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</si>
  <si>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</si>
  <si>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</si>
  <si>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</si>
  <si>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</si>
  <si>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</si>
  <si>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</si>
  <si>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</si>
  <si>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</si>
  <si>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</si>
  <si>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</si>
  <si>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</si>
  <si>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</si>
  <si>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</si>
  <si>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</si>
  <si>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</si>
  <si>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</si>
  <si>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</si>
  <si>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</si>
  <si>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</si>
  <si>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</si>
  <si>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</si>
  <si>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</si>
  <si>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</si>
  <si>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</si>
  <si>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</si>
  <si>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</si>
  <si>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</si>
  <si>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</si>
  <si>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</si>
  <si>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</si>
  <si>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</si>
  <si>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</si>
  <si>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</si>
  <si>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</si>
  <si>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</si>
  <si>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</si>
  <si>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</si>
  <si>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</si>
  <si>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</si>
  <si>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</si>
  <si>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</si>
  <si>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</si>
  <si>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</si>
  <si>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</si>
  <si>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</si>
  <si>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</si>
  <si>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</si>
  <si>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</si>
  <si>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</si>
  <si>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</si>
  <si>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</si>
  <si>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</si>
  <si>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</si>
  <si>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</si>
  <si>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</si>
  <si>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</si>
  <si>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</si>
  <si>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</si>
  <si>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</si>
  <si>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</si>
  <si>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</si>
  <si>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</si>
  <si>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</si>
  <si>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</si>
  <si>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</si>
  <si>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</si>
  <si>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</si>
  <si>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</si>
  <si>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</si>
  <si>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</si>
  <si>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</si>
  <si>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</si>
  <si>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</si>
  <si>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</si>
  <si>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</si>
  <si>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</si>
  <si>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</si>
  <si>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</si>
  <si>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</si>
  <si>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</si>
  <si>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</si>
  <si>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</si>
  <si>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</si>
  <si>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</si>
  <si>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</si>
  <si>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</si>
  <si>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</si>
  <si>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</si>
  <si>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</si>
  <si>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</si>
  <si>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</si>
  <si>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</si>
  <si>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</si>
  <si>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</si>
  <si>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</si>
  <si>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</si>
  <si>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</si>
  <si>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</si>
  <si>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</si>
  <si>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</si>
  <si>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</si>
  <si>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</si>
  <si>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</si>
  <si>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</si>
  <si>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</si>
  <si>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</si>
  <si>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</si>
  <si>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</si>
  <si>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</si>
  <si>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</si>
  <si>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</si>
  <si>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</si>
  <si>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</si>
  <si>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</si>
  <si>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</si>
  <si>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</si>
  <si>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</si>
  <si>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</si>
  <si>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</si>
  <si>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</si>
  <si>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</si>
  <si>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</si>
  <si>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</si>
  <si>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</si>
  <si>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</si>
  <si>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</si>
  <si>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</si>
  <si>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</si>
  <si>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</si>
  <si>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</si>
  <si>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</si>
  <si>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</si>
  <si>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</si>
  <si>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</si>
  <si>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</si>
  <si>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</si>
  <si>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</si>
  <si>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</si>
  <si>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</si>
  <si>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</si>
  <si>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</si>
  <si>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</si>
  <si>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</si>
  <si>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</si>
  <si>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</si>
  <si>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</si>
  <si>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</si>
  <si>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</si>
  <si>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</si>
  <si>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</si>
  <si>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</si>
  <si>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</si>
  <si>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</si>
  <si>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</si>
  <si>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</si>
  <si>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</si>
  <si>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</si>
  <si>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</si>
  <si>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</si>
  <si>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</si>
  <si>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</si>
  <si>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</si>
  <si>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</si>
  <si>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</si>
  <si>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</si>
  <si>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</si>
  <si>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</si>
  <si>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</si>
  <si>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</si>
  <si>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</si>
  <si>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</si>
  <si>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</si>
  <si>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</si>
  <si>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</si>
  <si>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</si>
  <si>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</si>
  <si>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</si>
  <si>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</si>
  <si>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</si>
  <si>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</si>
  <si>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</si>
  <si>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</si>
  <si>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</si>
  <si>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</si>
  <si>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</si>
  <si>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</si>
  <si>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</si>
  <si>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</si>
  <si>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</si>
  <si>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</si>
  <si>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</si>
  <si>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</si>
  <si>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</si>
  <si>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</si>
  <si>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</si>
  <si>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</si>
  <si>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</si>
  <si>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</si>
  <si>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</si>
  <si>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</si>
  <si>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</si>
  <si>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</si>
  <si>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</si>
  <si>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</si>
  <si>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</si>
  <si>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</si>
  <si>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</si>
  <si>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</si>
  <si>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</si>
  <si>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</si>
  <si>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</si>
  <si>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</si>
  <si>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</si>
  <si>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</si>
  <si>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</si>
  <si>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</si>
  <si>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</si>
  <si>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</si>
  <si>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</si>
  <si>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</si>
  <si>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</si>
  <si>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</si>
  <si>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</si>
  <si>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</si>
  <si>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</si>
  <si>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</si>
  <si>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</si>
  <si>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</si>
  <si>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</si>
  <si>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</si>
  <si>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</si>
  <si>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</si>
  <si>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</si>
  <si>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</si>
  <si>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</si>
  <si>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</si>
  <si>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</si>
  <si>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</si>
  <si>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</si>
  <si>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</si>
  <si>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</si>
  <si>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</si>
  <si>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</si>
  <si>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</si>
  <si>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</si>
  <si>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</si>
  <si>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</si>
  <si>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</si>
  <si>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</si>
  <si>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</si>
  <si>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</si>
  <si>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</si>
  <si>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</si>
  <si>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</si>
  <si>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</si>
  <si>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</si>
  <si>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</si>
  <si>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</si>
  <si>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</si>
  <si>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</si>
  <si>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</si>
  <si>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</si>
  <si>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</si>
  <si>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</si>
  <si>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</si>
  <si>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</si>
  <si>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</si>
  <si>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</si>
  <si>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</si>
  <si>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</si>
  <si>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</si>
  <si>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</si>
  <si>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</si>
  <si>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</si>
  <si>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</si>
  <si>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</si>
  <si>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</si>
  <si>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</si>
  <si>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</si>
  <si>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</si>
  <si>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</si>
  <si>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</si>
  <si>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</si>
  <si>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</si>
  <si>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</si>
  <si>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</si>
  <si>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</si>
  <si>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</si>
  <si>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</si>
  <si>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</si>
  <si>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</si>
  <si>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</si>
  <si>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</si>
  <si>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</si>
  <si>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</si>
  <si>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</si>
  <si>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</si>
  <si>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</si>
  <si>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</si>
  <si>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</si>
  <si>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</si>
  <si>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</si>
  <si>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</si>
  <si>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</si>
  <si>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</si>
  <si>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</si>
  <si>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</si>
  <si>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</si>
  <si>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</si>
  <si>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</si>
  <si>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</si>
  <si>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</si>
  <si>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</si>
  <si>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</si>
  <si>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</si>
  <si>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</si>
  <si>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</si>
  <si>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</si>
  <si>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</si>
  <si>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</si>
  <si>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</si>
  <si>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</si>
  <si>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</si>
  <si>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</si>
  <si>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</si>
  <si>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</si>
  <si>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</si>
  <si>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</si>
  <si>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</si>
  <si>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</si>
  <si>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</si>
  <si>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</si>
  <si>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</si>
  <si>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</si>
  <si>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</si>
  <si>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</si>
  <si>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</si>
  <si>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</si>
  <si>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</si>
  <si>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</si>
  <si>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</si>
  <si>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</si>
  <si>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</si>
  <si>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</si>
  <si>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</si>
  <si>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</si>
  <si>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</si>
  <si>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</si>
  <si>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</si>
  <si>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</si>
  <si>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</si>
  <si>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</si>
  <si>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</si>
  <si>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</si>
  <si>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</si>
  <si>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</si>
  <si>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</si>
  <si>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</si>
  <si>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</si>
  <si>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</si>
  <si>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</si>
  <si>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</si>
  <si>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</si>
  <si>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</si>
  <si>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</si>
  <si>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</si>
  <si>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</si>
  <si>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</si>
  <si>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</si>
  <si>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</si>
  <si>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</si>
  <si>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</si>
  <si>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</si>
  <si>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</si>
  <si>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</si>
  <si>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</si>
  <si>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</si>
  <si>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</si>
  <si>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</si>
  <si>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</si>
  <si>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</si>
  <si>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</si>
  <si>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</si>
  <si>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</si>
  <si>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</si>
  <si>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</si>
  <si>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</si>
  <si>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</si>
  <si>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</si>
  <si>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</si>
  <si>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</si>
  <si>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</si>
  <si>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</si>
  <si>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</si>
  <si>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</si>
  <si>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</si>
  <si>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</si>
  <si>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</si>
  <si>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</si>
  <si>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</si>
  <si>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</si>
  <si>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</si>
  <si>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</si>
  <si>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</si>
  <si>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</si>
  <si>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</si>
  <si>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</si>
  <si>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</si>
  <si>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</si>
  <si>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</si>
  <si>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</si>
  <si>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</si>
  <si>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</si>
  <si>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</si>
  <si>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</si>
  <si>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</si>
  <si>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</si>
  <si>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</si>
  <si>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</si>
  <si>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</si>
  <si>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</si>
  <si>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</si>
  <si>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</si>
  <si>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</si>
  <si>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</si>
  <si>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</si>
  <si>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</si>
  <si>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</si>
  <si>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</si>
  <si>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</si>
  <si>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</si>
  <si>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</si>
  <si>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</si>
  <si>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</si>
  <si>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</si>
  <si>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</si>
  <si>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</si>
  <si>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</si>
  <si>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</si>
  <si>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</si>
  <si>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</si>
  <si>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</si>
  <si>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</si>
  <si>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</si>
  <si>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</si>
  <si>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</si>
  <si>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</si>
  <si>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</si>
  <si>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</si>
  <si>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</si>
  <si>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</si>
  <si>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</si>
  <si>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</si>
  <si>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</si>
  <si>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</si>
  <si>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</si>
  <si>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</si>
  <si>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</si>
  <si>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</si>
  <si>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</si>
  <si>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</si>
  <si>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</si>
  <si>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</si>
  <si>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</si>
  <si>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</si>
  <si>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</si>
  <si>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</si>
  <si>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</si>
  <si>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</si>
  <si>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</si>
  <si>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</si>
  <si>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</si>
  <si>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</si>
  <si>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</si>
  <si>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</si>
  <si>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</si>
  <si>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</si>
  <si>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</si>
  <si>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</si>
  <si>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</si>
  <si>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</si>
  <si>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</si>
  <si>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</si>
  <si>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</si>
  <si>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</si>
  <si>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</si>
  <si>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</si>
  <si>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</si>
  <si>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</si>
  <si>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</si>
  <si>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</si>
  <si>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</si>
  <si>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</si>
  <si>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</si>
  <si>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</si>
  <si>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</si>
  <si>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</si>
  <si>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</si>
  <si>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</si>
  <si>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</si>
  <si>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</si>
  <si>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</si>
  <si>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</si>
  <si>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</si>
  <si>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</si>
  <si>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</si>
  <si>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</si>
  <si>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</si>
  <si>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</si>
  <si>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</si>
  <si>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</si>
  <si>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</si>
  <si>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</si>
  <si>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</si>
  <si>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</si>
  <si>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</si>
  <si>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</si>
  <si>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</si>
  <si>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</si>
  <si>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</si>
  <si>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</si>
  <si>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</si>
  <si>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</si>
  <si>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</si>
  <si>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</si>
  <si>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</si>
  <si>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</si>
  <si>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</si>
  <si>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</si>
  <si>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</si>
  <si>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</si>
  <si>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</si>
  <si>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</si>
  <si>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</si>
  <si>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</si>
  <si>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</si>
  <si>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</si>
  <si>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</si>
  <si>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</si>
  <si>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</si>
  <si>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</si>
  <si>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</si>
  <si>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</si>
  <si>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</si>
  <si>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</si>
  <si>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</si>
  <si>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</si>
  <si>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</si>
  <si>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</si>
  <si>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</si>
  <si>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</si>
  <si>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</si>
  <si>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</si>
  <si>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</si>
  <si>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</si>
  <si>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</si>
  <si>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</si>
  <si>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</si>
  <si>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</si>
  <si>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</si>
  <si>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</si>
  <si>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</si>
  <si>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</si>
  <si>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</si>
  <si>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</si>
  <si>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</si>
  <si>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</si>
  <si>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</si>
  <si>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</si>
  <si>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</si>
  <si>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</si>
  <si>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</si>
  <si>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</si>
  <si>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</si>
  <si>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</si>
  <si>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</si>
  <si>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</si>
  <si>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</si>
  <si>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</si>
  <si>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</si>
  <si>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</si>
  <si>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</si>
  <si>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</si>
  <si>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</si>
  <si>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</si>
  <si>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</si>
  <si>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</si>
  <si>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</si>
  <si>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</si>
  <si>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</si>
  <si>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</si>
  <si>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</si>
  <si>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</si>
  <si>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</si>
  <si>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</si>
  <si>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</si>
  <si>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</si>
  <si>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</si>
  <si>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</si>
  <si>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</si>
  <si>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</si>
  <si>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</si>
  <si>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</si>
  <si>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</si>
  <si>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</si>
  <si>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</si>
  <si>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</si>
  <si>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</si>
  <si>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</si>
  <si>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</si>
  <si>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</si>
  <si>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</si>
  <si>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</si>
  <si>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</si>
  <si>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</si>
  <si>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</si>
  <si>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</si>
  <si>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</si>
  <si>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</si>
  <si>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</si>
  <si>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</si>
  <si>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</si>
  <si>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</si>
  <si>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</si>
  <si>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</si>
  <si>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</si>
  <si>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</si>
  <si>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</si>
  <si>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</si>
  <si>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</si>
  <si>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</si>
  <si>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</si>
  <si>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</si>
  <si>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</si>
  <si>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</si>
  <si>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</si>
  <si>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</si>
  <si>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</si>
  <si>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</si>
  <si>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</si>
  <si>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</si>
  <si>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</si>
  <si>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</si>
  <si>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</si>
  <si>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</si>
  <si>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</si>
  <si>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</si>
  <si>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</si>
  <si>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</si>
  <si>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</si>
  <si>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</si>
  <si>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</si>
  <si>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</si>
  <si>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</si>
  <si>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</si>
  <si>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</si>
  <si>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</si>
  <si>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</si>
  <si>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</si>
  <si>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</si>
  <si>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</si>
  <si>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</si>
  <si>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</si>
  <si>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</si>
  <si>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</si>
  <si>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</si>
  <si>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</si>
  <si>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</si>
  <si>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</si>
  <si>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</si>
  <si>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</si>
  <si>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</si>
  <si>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</si>
  <si>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</si>
  <si>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</si>
  <si>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</si>
  <si>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</si>
  <si>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</si>
  <si>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</si>
  <si>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</si>
  <si>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</si>
  <si>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</si>
  <si>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</si>
  <si>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</si>
  <si>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</si>
  <si>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</si>
  <si>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</si>
  <si>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</si>
  <si>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</si>
  <si>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</si>
  <si>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</si>
  <si>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</si>
  <si>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</si>
  <si>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</si>
  <si>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</si>
  <si>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</si>
  <si>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</si>
  <si>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</si>
  <si>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</si>
  <si>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</si>
  <si>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</si>
  <si>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</si>
  <si>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</si>
  <si>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</si>
  <si>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</si>
  <si>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</si>
  <si>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</si>
  <si>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</si>
  <si>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</si>
  <si>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</si>
  <si>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</si>
  <si>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</si>
  <si>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</si>
  <si>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</si>
  <si>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</si>
  <si>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</si>
  <si>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</si>
  <si>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</si>
  <si>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</si>
  <si>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</si>
  <si>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</si>
  <si>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</si>
  <si>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</si>
  <si>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</si>
  <si>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</si>
  <si>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</si>
  <si>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</si>
  <si>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</si>
  <si>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</si>
  <si>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</si>
  <si>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</si>
  <si>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</si>
  <si>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</si>
  <si>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</si>
  <si>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</si>
  <si>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</si>
  <si>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</si>
  <si>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</si>
  <si>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</si>
  <si>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</si>
  <si>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</si>
  <si>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</si>
  <si>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</si>
  <si>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</si>
  <si>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</si>
  <si>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</si>
  <si>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</si>
  <si>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</si>
  <si>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</si>
  <si>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</si>
  <si>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</si>
  <si>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</si>
  <si>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</si>
  <si>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</si>
  <si>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</si>
  <si>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</si>
  <si>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</si>
  <si>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</si>
  <si>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</si>
  <si>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</si>
  <si>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</si>
  <si>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</si>
  <si>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</si>
  <si>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</si>
  <si>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</si>
  <si>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</si>
  <si>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</si>
  <si>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</si>
  <si>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</si>
  <si>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</si>
  <si>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</si>
  <si>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</si>
  <si>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</si>
  <si>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</si>
  <si>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</si>
  <si>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</si>
  <si>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</si>
  <si>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</si>
  <si>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</si>
  <si>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</si>
  <si>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</si>
  <si>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</si>
  <si>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</si>
  <si>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</si>
  <si>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</si>
  <si>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</si>
  <si>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</si>
  <si>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</si>
  <si>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</si>
  <si>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</si>
  <si>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</si>
  <si>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</si>
  <si>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</si>
  <si>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</si>
  <si>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</si>
  <si>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</si>
  <si>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</si>
  <si>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</si>
  <si>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</si>
  <si>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</si>
  <si>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</si>
  <si>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</si>
  <si>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</si>
  <si>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</si>
  <si>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</si>
  <si>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</si>
  <si>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</si>
  <si>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</si>
  <si>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</si>
  <si>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</si>
  <si>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</si>
  <si>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</si>
  <si>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</si>
  <si>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</si>
  <si>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</si>
  <si>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</si>
  <si>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</si>
  <si>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</si>
  <si>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</si>
  <si>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</si>
  <si>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</si>
  <si>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</si>
  <si>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</si>
  <si>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</si>
  <si>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</si>
  <si>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</si>
  <si>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</si>
  <si>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</si>
  <si>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</si>
  <si>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</si>
  <si>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</si>
  <si>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</si>
  <si>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</si>
  <si>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</si>
  <si>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</si>
  <si>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</si>
  <si>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</si>
  <si>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</si>
  <si>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</si>
  <si>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</si>
  <si>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</si>
  <si>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</si>
  <si>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</si>
  <si>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</si>
  <si>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</si>
  <si>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</si>
  <si>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</si>
  <si>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</si>
  <si>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</si>
  <si>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</si>
  <si>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</si>
  <si>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</si>
  <si>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</si>
  <si>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</si>
  <si>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</si>
  <si>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</si>
  <si>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</si>
  <si>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</si>
  <si>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</si>
  <si>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</si>
  <si>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</si>
  <si>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</si>
  <si>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</si>
  <si>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</si>
  <si>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</si>
  <si>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</si>
  <si>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</si>
  <si>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</si>
  <si>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</si>
  <si>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</si>
  <si>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</si>
  <si>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</si>
  <si>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</si>
  <si>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</si>
  <si>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</si>
  <si>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</si>
  <si>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</si>
  <si>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</si>
  <si>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</si>
  <si>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</si>
  <si>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</si>
  <si>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</si>
  <si>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</si>
  <si>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</si>
  <si>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</si>
  <si>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</si>
  <si>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</si>
  <si>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</si>
  <si>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</si>
  <si>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</si>
  <si>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</si>
  <si>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</si>
  <si>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</si>
  <si>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</si>
  <si>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</si>
  <si>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</si>
  <si>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</si>
  <si>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</si>
  <si>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</si>
  <si>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</si>
  <si>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</si>
  <si>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</si>
  <si>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</si>
  <si>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</si>
  <si>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</si>
  <si>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</si>
  <si>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</si>
  <si>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</si>
  <si>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</si>
  <si>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</si>
  <si>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</si>
  <si>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</si>
  <si>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</si>
  <si>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</si>
  <si>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</si>
  <si>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</si>
  <si>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</si>
  <si>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</si>
  <si>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</si>
  <si>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</si>
  <si>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</si>
  <si>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</si>
  <si>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</si>
  <si>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</si>
  <si>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</si>
  <si>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</si>
  <si>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</si>
  <si>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</si>
  <si>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</si>
  <si>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</si>
  <si>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</si>
  <si>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</si>
  <si>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</si>
  <si>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</si>
  <si>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</si>
  <si>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</si>
  <si>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</si>
  <si>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</si>
  <si>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</si>
  <si>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</si>
  <si>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</si>
  <si>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</si>
  <si>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</si>
  <si>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</si>
  <si>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</si>
  <si>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</si>
  <si>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</si>
  <si>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</si>
  <si>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</si>
  <si>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</si>
  <si>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</si>
  <si>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</si>
  <si>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</si>
  <si>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</si>
  <si>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</si>
  <si>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</si>
  <si>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</si>
  <si>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</si>
  <si>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</si>
  <si>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</si>
  <si>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</si>
  <si>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</si>
  <si>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</si>
  <si>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</si>
  <si>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</si>
  <si>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</si>
  <si>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</si>
  <si>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</si>
  <si>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</si>
  <si>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</si>
  <si>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</si>
  <si>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</si>
  <si>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</si>
  <si>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</si>
  <si>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</si>
  <si>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</si>
  <si>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</si>
  <si>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</si>
  <si>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</si>
  <si>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</si>
  <si>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</si>
  <si>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</si>
  <si>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</si>
  <si>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</si>
  <si>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</si>
  <si>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</si>
  <si>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</si>
  <si>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</si>
  <si>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</si>
  <si>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</si>
  <si>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</si>
  <si>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</si>
  <si>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</si>
  <si>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</si>
  <si>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</si>
  <si>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</si>
  <si>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</si>
  <si>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</si>
  <si>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</si>
  <si>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</si>
  <si>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</si>
  <si>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</si>
  <si>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</si>
  <si>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</si>
  <si>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</si>
  <si>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</si>
  <si>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</si>
  <si>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</si>
  <si>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</si>
  <si>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</si>
  <si>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</si>
  <si>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</si>
  <si>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</si>
  <si>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</si>
  <si>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</si>
  <si>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</si>
  <si>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</si>
  <si>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</si>
  <si>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</si>
  <si>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</si>
  <si>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</si>
  <si>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</si>
  <si>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</si>
  <si>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</si>
  <si>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</si>
  <si>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</si>
  <si>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</si>
  <si>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</si>
  <si>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</si>
  <si>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</si>
  <si>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</si>
  <si>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</si>
  <si>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</si>
  <si>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</si>
  <si>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</si>
  <si>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</si>
  <si>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</si>
  <si>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</si>
  <si>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</si>
  <si>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</si>
  <si>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</si>
  <si>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</si>
  <si>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</si>
  <si>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</si>
  <si>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</si>
  <si>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</si>
  <si>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</si>
  <si>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</si>
  <si>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</si>
  <si>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</si>
  <si>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</si>
  <si>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</si>
  <si>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</si>
  <si>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</si>
  <si>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</si>
  <si>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</si>
  <si>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</si>
  <si>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</si>
  <si>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</si>
  <si>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</si>
  <si>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</si>
  <si>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</si>
  <si>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</si>
  <si>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</si>
  <si>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</si>
  <si>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</si>
  <si>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</si>
  <si>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</si>
  <si>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</si>
  <si>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</si>
  <si>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</si>
  <si>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</si>
  <si>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</si>
  <si>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</si>
  <si>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</si>
  <si>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</si>
  <si>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</si>
  <si>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</si>
  <si>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</si>
  <si>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</si>
  <si>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</si>
  <si>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</si>
  <si>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</si>
  <si>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</si>
  <si>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</si>
  <si>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</si>
  <si>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</si>
  <si>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</si>
  <si>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</si>
  <si>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</si>
  <si>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</si>
  <si>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</si>
  <si>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</si>
  <si>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</si>
  <si>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</si>
  <si>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</si>
  <si>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</si>
  <si>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</si>
  <si>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</si>
  <si>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</si>
  <si>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</si>
  <si>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</si>
  <si>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</si>
  <si>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</si>
  <si>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</si>
  <si>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</si>
  <si>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</si>
  <si>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</si>
  <si>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</si>
  <si>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</si>
  <si>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</si>
  <si>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</si>
  <si>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</si>
  <si>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</si>
  <si>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</si>
  <si>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</si>
  <si>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</si>
  <si>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</si>
  <si>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</si>
  <si>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</si>
  <si>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</si>
  <si>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</si>
  <si>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</si>
  <si>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</si>
  <si>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</si>
  <si>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</si>
  <si>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</si>
  <si>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</si>
  <si>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</si>
  <si>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</si>
  <si>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</si>
  <si>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</si>
  <si>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</si>
  <si>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</si>
  <si>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</si>
  <si>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</si>
  <si>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</si>
  <si>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</si>
  <si>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</si>
  <si>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</si>
  <si>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</si>
  <si>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</si>
  <si>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</si>
  <si>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</si>
  <si>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</si>
  <si>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</si>
  <si>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</si>
  <si>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</si>
  <si>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</si>
  <si>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</si>
  <si>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</si>
  <si>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</si>
  <si>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</si>
  <si>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</si>
  <si>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</si>
  <si>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</si>
  <si>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</si>
  <si>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</si>
  <si>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</si>
  <si>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</si>
  <si>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</si>
  <si>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</si>
  <si>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</si>
  <si>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</si>
  <si>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</si>
  <si>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</si>
  <si>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</si>
  <si>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</si>
  <si>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</si>
  <si>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</si>
  <si>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</si>
  <si>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</si>
  <si>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</si>
  <si>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</si>
  <si>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</si>
  <si>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</si>
  <si>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</si>
  <si>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</si>
  <si>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</si>
  <si>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</si>
  <si>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</si>
  <si>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</si>
  <si>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</si>
  <si>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</si>
  <si>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</si>
  <si>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</si>
  <si>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</si>
  <si>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</si>
  <si>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</si>
  <si>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</si>
  <si>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</si>
  <si>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</si>
  <si>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</si>
  <si>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</si>
  <si>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</si>
  <si>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</si>
  <si>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</si>
  <si>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</si>
  <si>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</si>
  <si>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</si>
  <si>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</si>
  <si>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</si>
  <si>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</si>
  <si>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</si>
  <si>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</si>
  <si>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</si>
  <si>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</si>
  <si>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</si>
  <si>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</si>
  <si>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</si>
  <si>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</si>
  <si>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</si>
  <si>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</si>
  <si>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</si>
  <si>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</si>
  <si>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</si>
  <si>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</si>
  <si>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</si>
  <si>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</si>
  <si>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</si>
  <si>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</si>
  <si>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</si>
  <si>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</si>
  <si>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</si>
  <si>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</si>
  <si>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</si>
  <si>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</si>
  <si>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</si>
  <si>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</si>
  <si>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</si>
  <si>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</si>
  <si>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</si>
  <si>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</si>
  <si>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</si>
  <si>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</si>
  <si>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</si>
  <si>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</si>
  <si>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</si>
  <si>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</si>
  <si>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</si>
  <si>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</si>
  <si>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</si>
  <si>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</si>
  <si>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</si>
  <si>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</si>
  <si>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</si>
  <si>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</si>
  <si>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</si>
  <si>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</si>
  <si>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</si>
  <si>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</si>
  <si>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</si>
  <si>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</si>
  <si>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</si>
  <si>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</si>
  <si>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</si>
  <si>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</si>
  <si>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</si>
  <si>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</si>
  <si>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</si>
  <si>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</si>
  <si>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</si>
  <si>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</si>
  <si>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</si>
  <si>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</si>
  <si>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</si>
  <si>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</si>
  <si>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</si>
  <si>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</si>
  <si>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</si>
  <si>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</si>
  <si>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</si>
  <si>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</si>
  <si>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</si>
  <si>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</si>
  <si>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</si>
  <si>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</si>
  <si>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</si>
  <si>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</si>
  <si>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</si>
  <si>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</si>
  <si>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</si>
  <si>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</si>
  <si>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</si>
  <si>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</si>
  <si>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</si>
  <si>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</si>
  <si>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</si>
  <si>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</si>
  <si>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</si>
  <si>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</si>
  <si>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</si>
  <si>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</si>
  <si>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</si>
  <si>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</si>
  <si>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</si>
  <si>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</si>
  <si>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</si>
  <si>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</si>
  <si>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</si>
  <si>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</si>
  <si>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</si>
  <si>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</si>
  <si>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</si>
  <si>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</si>
  <si>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</si>
  <si>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</si>
  <si>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</si>
  <si>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</si>
  <si>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</si>
  <si>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</si>
  <si>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</si>
  <si>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</si>
  <si>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</si>
  <si>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</si>
  <si>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</si>
  <si>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</si>
  <si>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</si>
  <si>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</si>
  <si>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</si>
  <si>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</si>
  <si>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</si>
  <si>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</si>
  <si>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</si>
  <si>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</si>
  <si>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</si>
  <si>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</si>
  <si>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</si>
  <si>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</si>
  <si>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</si>
  <si>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</si>
  <si>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</si>
  <si>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</si>
  <si>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</si>
  <si>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</si>
  <si>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</si>
  <si>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</si>
  <si>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</si>
  <si>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</si>
  <si>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</si>
  <si>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</si>
  <si>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</si>
  <si>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</si>
  <si>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</si>
  <si>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</si>
  <si>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</si>
  <si>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</si>
  <si>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</si>
  <si>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</si>
  <si>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</si>
  <si>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</si>
  <si>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</si>
  <si>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</si>
  <si>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</si>
  <si>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</si>
  <si>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</si>
  <si>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</si>
  <si>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</si>
  <si>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</si>
  <si>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</si>
  <si>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</si>
  <si>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</si>
  <si>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</si>
  <si>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</si>
  <si>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</si>
  <si>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</si>
  <si>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</si>
  <si>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</si>
  <si>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</si>
  <si>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</si>
  <si>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</si>
  <si>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</si>
  <si>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</si>
  <si>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</si>
  <si>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</si>
  <si>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</si>
  <si>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</si>
  <si>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</si>
  <si>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</si>
  <si>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</si>
  <si>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</si>
  <si>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</si>
  <si>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</si>
  <si>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</si>
  <si>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</si>
  <si>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</si>
  <si>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</si>
  <si>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</si>
  <si>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</si>
  <si>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</si>
  <si>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</si>
  <si>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</si>
  <si>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</si>
  <si>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</si>
  <si>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</si>
  <si>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</si>
  <si>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</si>
  <si>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</si>
  <si>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</si>
  <si>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</si>
  <si>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</si>
  <si>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</si>
  <si>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</si>
  <si>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</si>
  <si>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</si>
  <si>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</si>
  <si>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</si>
  <si>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</si>
  <si>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</si>
  <si>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</si>
  <si>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</si>
  <si>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</si>
  <si>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</si>
  <si>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</si>
  <si>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</si>
  <si>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</si>
  <si>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</si>
  <si>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</si>
  <si>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</si>
  <si>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</si>
  <si>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</si>
  <si>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</si>
  <si>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</si>
  <si>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</si>
  <si>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</si>
  <si>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</si>
  <si>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</si>
  <si>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</si>
  <si>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</si>
  <si>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</si>
  <si>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</si>
  <si>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</si>
  <si>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</si>
  <si>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</si>
  <si>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</si>
  <si>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</si>
  <si>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</si>
  <si>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</si>
  <si>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</si>
  <si>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</si>
  <si>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</si>
  <si>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</si>
  <si>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</si>
  <si>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</si>
  <si>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</si>
  <si>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</si>
  <si>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</si>
  <si>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</si>
  <si>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</si>
  <si>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</si>
  <si>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</si>
  <si>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</si>
  <si>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</si>
  <si>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</si>
  <si>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</si>
  <si>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</si>
  <si>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</si>
  <si>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</si>
  <si>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</si>
  <si>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</si>
  <si>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</si>
  <si>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</si>
  <si>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</si>
  <si>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</si>
  <si>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</si>
  <si>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</si>
  <si>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</si>
  <si>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</si>
  <si>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</si>
  <si>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</si>
  <si>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</si>
  <si>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</si>
  <si>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</si>
  <si>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</si>
  <si>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</si>
  <si>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</si>
  <si>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</si>
  <si>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</si>
  <si>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</si>
  <si>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</si>
  <si>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</si>
  <si>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</si>
  <si>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</si>
  <si>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</si>
  <si>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</si>
  <si>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</si>
  <si>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</si>
  <si>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</si>
  <si>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</si>
  <si>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</si>
  <si>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</si>
  <si>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</si>
  <si>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</si>
  <si>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</si>
  <si>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</si>
  <si>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</si>
  <si>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</si>
  <si>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</si>
  <si>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</si>
  <si>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</si>
  <si>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</si>
  <si>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</si>
  <si>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</si>
  <si>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</si>
  <si>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</si>
  <si>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</si>
  <si>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</si>
  <si>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</si>
  <si>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</si>
  <si>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</si>
  <si>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</si>
  <si>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</si>
  <si>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</si>
  <si>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</si>
  <si>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</si>
  <si>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</si>
  <si>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</si>
  <si>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</si>
  <si>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</si>
  <si>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</si>
  <si>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</si>
  <si>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</si>
  <si>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</si>
  <si>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</si>
  <si>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</si>
  <si>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</si>
  <si>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</si>
  <si>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</si>
  <si>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</si>
  <si>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</si>
  <si>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</si>
  <si>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</si>
  <si>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</si>
  <si>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</si>
  <si>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</si>
  <si>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</si>
  <si>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</si>
  <si>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</si>
  <si>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</si>
  <si>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</si>
  <si>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</si>
  <si>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</si>
  <si>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</si>
  <si>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</si>
  <si>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</si>
  <si>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</si>
  <si>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</si>
  <si>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</si>
  <si>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</si>
  <si>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</si>
  <si>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</si>
  <si>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</si>
  <si>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</si>
  <si>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</si>
  <si>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</si>
  <si>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</si>
  <si>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</si>
  <si>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</si>
  <si>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</si>
  <si>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</si>
  <si>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</si>
  <si>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</si>
  <si>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</si>
  <si>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</si>
  <si>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</si>
  <si>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</si>
  <si>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</si>
  <si>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</si>
  <si>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</si>
  <si>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</si>
  <si>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</si>
  <si>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</si>
  <si>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</si>
  <si>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</si>
  <si>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</si>
  <si>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</si>
  <si>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</si>
  <si>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</si>
  <si>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</si>
  <si>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</si>
  <si>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</si>
  <si>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</si>
  <si>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</si>
  <si>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</si>
  <si>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</si>
  <si>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</si>
  <si>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</si>
  <si>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</si>
  <si>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</si>
  <si>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</si>
  <si>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</si>
  <si>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</si>
  <si>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</si>
  <si>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</si>
  <si>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</si>
  <si>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</si>
  <si>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</si>
  <si>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</si>
  <si>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</si>
  <si>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</si>
  <si>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</si>
  <si>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</si>
  <si>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</si>
  <si>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</si>
  <si>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</si>
  <si>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</si>
  <si>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</si>
  <si>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</si>
  <si>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</si>
  <si>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</si>
  <si>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</si>
  <si>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</si>
  <si>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</si>
  <si>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</si>
  <si>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</si>
  <si>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</si>
  <si>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</si>
  <si>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</si>
  <si>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</si>
  <si>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</si>
  <si>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</si>
  <si>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</si>
  <si>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</si>
  <si>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</si>
  <si>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</si>
  <si>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</si>
  <si>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</si>
  <si>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</si>
  <si>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</si>
  <si>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</si>
  <si>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</si>
  <si>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</si>
  <si>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</si>
  <si>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</si>
  <si>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</si>
  <si>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</si>
  <si>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</si>
  <si>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</si>
  <si>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</si>
  <si>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</si>
  <si>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</si>
  <si>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</si>
  <si>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</si>
  <si>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</si>
  <si>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</si>
  <si>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</si>
  <si>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</si>
  <si>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</si>
  <si>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</si>
  <si>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</si>
  <si>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</si>
  <si>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</si>
  <si>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</si>
  <si>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</si>
  <si>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</si>
  <si>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</si>
  <si>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</si>
  <si>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</si>
  <si>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</si>
  <si>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</si>
  <si>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</si>
  <si>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</si>
  <si>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</si>
  <si>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</si>
  <si>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</si>
  <si>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</si>
  <si>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</si>
  <si>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</si>
  <si>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</si>
  <si>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</si>
  <si>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</si>
  <si>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</si>
  <si>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</si>
  <si>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</si>
  <si>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</si>
  <si>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</si>
  <si>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</si>
  <si>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</si>
  <si>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</si>
  <si>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</si>
  <si>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</si>
  <si>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</si>
  <si>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</si>
  <si>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</si>
  <si>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</si>
  <si>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</si>
  <si>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</si>
  <si>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</si>
  <si>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</si>
  <si>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</si>
  <si>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</si>
  <si>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</si>
  <si>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</si>
  <si>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</si>
  <si>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</si>
  <si>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</si>
  <si>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</si>
  <si>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</si>
  <si>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</si>
  <si>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</si>
  <si>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</si>
  <si>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</si>
  <si>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</si>
  <si>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</si>
  <si>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</si>
  <si>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</si>
  <si>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</si>
  <si>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</si>
  <si>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</si>
  <si>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</si>
  <si>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</si>
  <si>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</si>
  <si>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</si>
  <si>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</si>
  <si>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</si>
  <si>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</si>
  <si>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</si>
  <si>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</si>
  <si>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</si>
  <si>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</si>
  <si>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</si>
  <si>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</si>
  <si>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</si>
  <si>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</si>
  <si>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</si>
  <si>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</si>
  <si>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</si>
  <si>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</si>
  <si>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</si>
  <si>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</si>
  <si>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</si>
  <si>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</si>
  <si>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</si>
  <si>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</si>
  <si>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</si>
  <si>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</si>
  <si>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</si>
  <si>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</si>
  <si>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</si>
  <si>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</si>
  <si>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</si>
  <si>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</si>
  <si>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</si>
  <si>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</si>
  <si>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</si>
  <si>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</si>
  <si>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</si>
  <si>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</si>
  <si>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</si>
  <si>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</si>
  <si>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</si>
  <si>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</si>
  <si>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</si>
  <si>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</si>
  <si>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</si>
  <si>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</si>
  <si>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</si>
  <si>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</si>
  <si>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</si>
  <si>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</si>
  <si>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</si>
  <si>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</si>
  <si>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</si>
  <si>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</si>
  <si>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</si>
  <si>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</si>
  <si>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</si>
  <si>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</si>
  <si>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</si>
  <si>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</si>
  <si>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</si>
  <si>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</si>
  <si>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</si>
  <si>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</si>
  <si>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</si>
  <si>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</si>
  <si>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</si>
  <si>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</si>
  <si>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</si>
  <si>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</si>
  <si>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</si>
  <si>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</si>
  <si>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</si>
  <si>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</si>
  <si>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</si>
  <si>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</si>
  <si>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</si>
  <si>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</si>
  <si>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</si>
  <si>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</si>
  <si>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</si>
  <si>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</si>
  <si>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</si>
  <si>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</si>
  <si>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</si>
  <si>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</si>
  <si>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</si>
  <si>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</si>
  <si>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</si>
  <si>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</si>
  <si>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</si>
  <si>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</si>
  <si>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</si>
  <si>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</si>
  <si>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</si>
  <si>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</si>
  <si>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</si>
  <si>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</si>
  <si>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</si>
  <si>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</si>
  <si>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</si>
  <si>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</si>
  <si>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</si>
  <si>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</si>
  <si>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</si>
  <si>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</si>
  <si>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</si>
  <si>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</si>
  <si>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</si>
  <si>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</si>
  <si>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</si>
  <si>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</si>
  <si>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</si>
  <si>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</si>
  <si>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</si>
  <si>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</si>
  <si>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</si>
  <si>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</si>
  <si>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</si>
  <si>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</si>
  <si>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</si>
  <si>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</si>
  <si>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</si>
  <si>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</si>
  <si>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</si>
  <si>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</si>
  <si>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</si>
  <si>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</si>
  <si>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</si>
  <si>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</si>
  <si>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</si>
  <si>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</si>
  <si>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</si>
  <si>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</si>
  <si>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</si>
  <si>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</si>
  <si>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</si>
  <si>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</si>
  <si>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</si>
  <si>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</si>
  <si>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</si>
  <si>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</si>
  <si>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</si>
  <si>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</si>
  <si>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</si>
  <si>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</si>
  <si>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</si>
  <si>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</si>
  <si>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</si>
  <si>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</si>
  <si>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</si>
  <si>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</si>
  <si>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</si>
  <si>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</si>
  <si>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</si>
  <si>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</si>
  <si>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</si>
  <si>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</si>
  <si>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</si>
  <si>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</si>
  <si>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</si>
  <si>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</si>
  <si>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</si>
  <si>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</si>
  <si>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</si>
  <si>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</si>
  <si>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</si>
  <si>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</si>
  <si>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</si>
  <si>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</si>
  <si>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</si>
  <si>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</si>
  <si>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</si>
  <si>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</si>
  <si>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</si>
  <si>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</si>
  <si>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</si>
  <si>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</si>
  <si>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</si>
  <si>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</si>
  <si>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</si>
  <si>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</si>
  <si>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</si>
  <si>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</si>
  <si>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</si>
  <si>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</si>
  <si>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</si>
  <si>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</si>
  <si>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</si>
  <si>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</si>
  <si>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</si>
  <si>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</si>
  <si>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</si>
  <si>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</si>
  <si>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</si>
  <si>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</si>
  <si>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</si>
  <si>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</si>
  <si>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</si>
  <si>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</si>
  <si>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</si>
  <si>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</si>
  <si>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</si>
  <si>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</si>
  <si>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</si>
  <si>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</si>
  <si>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</si>
  <si>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</si>
  <si>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</si>
  <si>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</si>
  <si>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</si>
  <si>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</si>
  <si>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</si>
  <si>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</si>
  <si>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</si>
  <si>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</si>
  <si>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</si>
  <si>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</si>
  <si>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</si>
  <si>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</si>
  <si>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</si>
  <si>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</si>
  <si>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</si>
  <si>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</si>
  <si>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</si>
  <si>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</si>
  <si>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</si>
  <si>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</si>
  <si>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</si>
  <si>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</si>
  <si>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</si>
  <si>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</si>
  <si>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</si>
  <si>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</si>
  <si>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</si>
  <si>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</si>
  <si>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</si>
  <si>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</si>
  <si>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</si>
  <si>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</si>
  <si>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</si>
  <si>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</si>
  <si>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</si>
  <si>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</si>
  <si>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</si>
  <si>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</si>
  <si>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</si>
  <si>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</si>
  <si>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</si>
  <si>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</si>
  <si>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</si>
  <si>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</si>
  <si>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</si>
  <si>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</si>
  <si>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</si>
  <si>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</si>
  <si>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</si>
  <si>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</si>
  <si>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</si>
  <si>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</si>
  <si>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</si>
  <si>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</si>
  <si>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</si>
  <si>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</si>
  <si>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</si>
  <si>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</si>
  <si>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</si>
  <si>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</si>
  <si>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</si>
  <si>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</si>
  <si>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</si>
  <si>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</si>
  <si>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</si>
  <si>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</si>
  <si>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</si>
  <si>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</si>
  <si>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</si>
  <si>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</si>
  <si>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</si>
  <si>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</si>
  <si>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</si>
  <si>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</si>
  <si>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</si>
  <si>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</si>
  <si>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</si>
  <si>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</si>
  <si>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</si>
  <si>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</si>
  <si>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</si>
  <si>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</si>
  <si>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</si>
  <si>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</si>
  <si>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</si>
  <si>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</si>
  <si>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</si>
  <si>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</si>
  <si>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</si>
  <si>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</si>
  <si>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</si>
  <si>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</si>
  <si>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</si>
  <si>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</si>
  <si>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</si>
  <si>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</si>
  <si>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</si>
  <si>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</si>
  <si>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</si>
  <si>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</si>
  <si>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</si>
  <si>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</si>
  <si>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</si>
  <si>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</si>
  <si>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</si>
  <si>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</si>
  <si>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</si>
  <si>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</si>
  <si>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</si>
  <si>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</si>
  <si>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</si>
  <si>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</si>
  <si>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</si>
  <si>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</si>
  <si>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</si>
  <si>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</si>
  <si>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</si>
  <si>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</si>
  <si>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</si>
  <si>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</si>
  <si>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</si>
  <si>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</si>
  <si>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</si>
  <si>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</si>
  <si>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</si>
  <si>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</si>
  <si>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</si>
  <si>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</si>
  <si>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</si>
  <si>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</si>
  <si>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</si>
  <si>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</si>
  <si>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</si>
  <si>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</si>
  <si>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</si>
  <si>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</si>
  <si>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</si>
  <si>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</si>
  <si>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</si>
  <si>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</si>
  <si>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</si>
  <si>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</si>
  <si>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</si>
  <si>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</si>
  <si>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</si>
  <si>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</si>
  <si>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</si>
  <si>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</si>
  <si>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</si>
  <si>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</si>
  <si>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</si>
  <si>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</si>
  <si>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</si>
  <si>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</si>
  <si>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</si>
  <si>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</si>
  <si>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</si>
  <si>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</si>
  <si>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</si>
  <si>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</si>
  <si>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</si>
  <si>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</si>
  <si>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</si>
  <si>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</si>
  <si>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</si>
  <si>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</si>
  <si>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</si>
  <si>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</si>
  <si>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</si>
  <si>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</si>
  <si>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</si>
  <si>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</si>
  <si>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</si>
  <si>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</si>
  <si>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</si>
  <si>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</si>
  <si>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</si>
  <si>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</si>
  <si>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</si>
  <si>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</si>
  <si>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</si>
  <si>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</si>
  <si>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</si>
  <si>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</si>
  <si>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</si>
  <si>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</si>
  <si>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</si>
  <si>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</si>
  <si>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</si>
  <si>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</si>
  <si>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</si>
  <si>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</si>
  <si>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</si>
  <si>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</si>
  <si>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</si>
  <si>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</si>
  <si>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</si>
  <si>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</si>
  <si>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</si>
  <si>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</si>
  <si>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</si>
  <si>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</si>
  <si>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</si>
  <si>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</si>
  <si>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</si>
  <si>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</si>
  <si>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</si>
  <si>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</si>
  <si>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</si>
  <si>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</si>
  <si>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</si>
  <si>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</si>
  <si>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</si>
  <si>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</si>
  <si>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</si>
  <si>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</si>
  <si>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</si>
  <si>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</si>
  <si>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</si>
  <si>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</si>
  <si>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</si>
  <si>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</si>
  <si>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</si>
  <si>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</si>
  <si>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</si>
  <si>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</si>
  <si>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</si>
  <si>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</si>
  <si>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</si>
  <si>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</si>
  <si>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</si>
  <si>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</si>
  <si>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</si>
  <si>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</si>
  <si>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</si>
  <si>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</si>
  <si>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</si>
  <si>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</si>
  <si>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</si>
  <si>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</si>
  <si>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</si>
  <si>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</si>
  <si>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</si>
  <si>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</si>
  <si>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</si>
  <si>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</si>
  <si>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</si>
  <si>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</si>
  <si>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</si>
  <si>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</si>
  <si>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</si>
  <si>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</si>
  <si>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</si>
  <si>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</si>
  <si>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</si>
  <si>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</si>
  <si>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</si>
  <si>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</si>
  <si>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</si>
  <si>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</si>
  <si>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</si>
  <si>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</si>
  <si>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</si>
  <si>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</si>
  <si>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</si>
  <si>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</si>
  <si>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</si>
  <si>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</si>
  <si>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</si>
  <si>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</si>
  <si>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</si>
  <si>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</si>
  <si>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</si>
  <si>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</si>
  <si>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</si>
  <si>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</si>
  <si>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</si>
  <si>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</si>
  <si>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</si>
  <si>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</si>
  <si>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</si>
  <si>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</si>
  <si>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</si>
  <si>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</si>
  <si>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</si>
  <si>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</si>
  <si>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</si>
  <si>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</si>
  <si>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</si>
  <si>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</si>
  <si>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</si>
  <si>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</si>
  <si>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</si>
  <si>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</si>
  <si>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</si>
  <si>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</si>
  <si>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</si>
  <si>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</si>
  <si>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</si>
  <si>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</si>
  <si>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</si>
  <si>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</si>
  <si>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</si>
  <si>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</si>
  <si>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</si>
  <si>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</si>
  <si>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</si>
  <si>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</si>
  <si>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</si>
  <si>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</si>
  <si>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</si>
  <si>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</si>
  <si>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</si>
  <si>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</si>
  <si>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</si>
  <si>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</si>
  <si>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</si>
  <si>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</si>
  <si>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</si>
  <si>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</si>
  <si>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</si>
  <si>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</si>
  <si>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</si>
  <si>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</si>
  <si>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</si>
  <si>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</si>
  <si>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</si>
  <si>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</si>
  <si>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</si>
  <si>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</si>
  <si>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</si>
  <si>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</si>
  <si>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</si>
  <si>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</si>
  <si>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</si>
  <si>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</si>
  <si>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</si>
  <si>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</si>
  <si>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</si>
  <si>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</si>
  <si>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</si>
  <si>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</si>
  <si>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</si>
  <si>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</si>
  <si>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</si>
  <si>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</si>
  <si>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</si>
  <si>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</si>
  <si>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</si>
  <si>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</si>
  <si>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</si>
  <si>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</si>
  <si>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</si>
  <si>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</si>
  <si>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</si>
  <si>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</si>
  <si>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</si>
  <si>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</si>
  <si>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</si>
  <si>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</si>
  <si>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</si>
  <si>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</si>
  <si>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</si>
  <si>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</si>
  <si>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</si>
  <si>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</si>
  <si>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</si>
  <si>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</si>
  <si>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</si>
  <si>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</si>
  <si>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</si>
  <si>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</si>
  <si>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</si>
  <si>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</si>
  <si>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</si>
  <si>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</si>
  <si>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</si>
  <si>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</si>
  <si>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</si>
  <si>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</si>
  <si>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</si>
  <si>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</si>
  <si>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</si>
  <si>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</si>
  <si>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</si>
  <si>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</si>
  <si>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</si>
  <si>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</si>
  <si>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</si>
  <si>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</si>
  <si>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</si>
  <si>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</si>
  <si>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</si>
  <si>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</si>
  <si>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</si>
  <si>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</si>
  <si>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</si>
  <si>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</si>
  <si>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</si>
  <si>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</si>
  <si>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</si>
  <si>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</si>
  <si>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</si>
  <si>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</si>
  <si>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</si>
  <si>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</si>
  <si>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</si>
  <si>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</si>
  <si>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</si>
  <si>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</si>
  <si>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</si>
  <si>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</si>
  <si>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</si>
  <si>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</si>
  <si>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</si>
  <si>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</si>
  <si>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</si>
  <si>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</si>
  <si>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</si>
  <si>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</si>
  <si>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</si>
  <si>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</si>
  <si>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</si>
  <si>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</si>
  <si>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</si>
  <si>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</si>
  <si>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</si>
  <si>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</si>
  <si>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</si>
  <si>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</si>
  <si>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</si>
  <si>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</si>
  <si>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</si>
  <si>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</si>
  <si>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</si>
  <si>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</si>
  <si>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</si>
  <si>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</si>
  <si>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</si>
  <si>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</si>
  <si>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</si>
  <si>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</si>
  <si>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</si>
  <si>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</si>
  <si>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</si>
  <si>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</si>
  <si>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</si>
  <si>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</si>
  <si>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</si>
  <si>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</si>
  <si>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</si>
  <si>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</si>
  <si>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</si>
  <si>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</si>
  <si>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</si>
  <si>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</si>
  <si>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</si>
  <si>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</si>
  <si>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</si>
  <si>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</si>
  <si>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</si>
  <si>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</si>
  <si>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</si>
  <si>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</si>
  <si>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</si>
  <si>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</si>
  <si>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</si>
  <si>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</si>
  <si>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</si>
  <si>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</si>
  <si>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</si>
  <si>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</si>
  <si>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</si>
  <si>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</si>
  <si>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</si>
  <si>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</si>
  <si>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</si>
  <si>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</si>
  <si>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</si>
  <si>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</si>
  <si>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</si>
  <si>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</si>
  <si>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</si>
  <si>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</si>
  <si>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</si>
  <si>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</si>
  <si>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</si>
  <si>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</si>
  <si>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</si>
  <si>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</si>
  <si>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</si>
  <si>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</si>
  <si>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</si>
  <si>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</si>
  <si>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</si>
  <si>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</si>
  <si>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</si>
  <si>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</si>
  <si>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</si>
  <si>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</si>
  <si>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</si>
  <si>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</si>
  <si>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</si>
  <si>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</si>
  <si>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</si>
  <si>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</si>
  <si>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</si>
  <si>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</si>
  <si>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</si>
  <si>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</si>
  <si>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</si>
  <si>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</si>
  <si>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</si>
  <si>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</si>
  <si>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</si>
  <si>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</si>
  <si>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</si>
  <si>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</si>
  <si>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</si>
  <si>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</si>
  <si>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</si>
  <si>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</si>
  <si>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</si>
  <si>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</si>
  <si>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</si>
  <si>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</si>
  <si>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</si>
  <si>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</si>
  <si>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</si>
  <si>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</si>
  <si>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</si>
  <si>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</si>
  <si>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</si>
  <si>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</si>
  <si>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</si>
  <si>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</si>
  <si>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</si>
  <si>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</si>
  <si>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</si>
  <si>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</si>
  <si>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</si>
  <si>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</si>
  <si>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</si>
  <si>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</si>
  <si>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</si>
  <si>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</si>
  <si>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</si>
  <si>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</si>
  <si>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</si>
  <si>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</si>
  <si>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</si>
  <si>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</si>
  <si>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</si>
  <si>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</si>
  <si>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</si>
  <si>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</si>
  <si>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</si>
  <si>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</si>
  <si>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</si>
  <si>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</si>
  <si>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</si>
  <si>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</si>
  <si>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</si>
  <si>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</si>
  <si>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</si>
  <si>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</si>
  <si>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</si>
  <si>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</si>
  <si>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</si>
  <si>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</si>
  <si>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</si>
  <si>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</si>
  <si>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</si>
  <si>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</si>
  <si>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</si>
  <si>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</si>
  <si>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</si>
  <si>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</si>
  <si>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</si>
  <si>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</si>
  <si>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</si>
  <si>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</si>
  <si>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</si>
  <si>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</si>
  <si>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</si>
  <si>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</si>
  <si>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</si>
  <si>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</si>
  <si>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</si>
  <si>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</si>
  <si>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</si>
  <si>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</si>
  <si>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</si>
  <si>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</si>
  <si>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</si>
  <si>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</si>
  <si>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</si>
  <si>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</si>
  <si>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</si>
  <si>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</si>
  <si>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</si>
  <si>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</si>
  <si>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</si>
  <si>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</si>
  <si>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</si>
  <si>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</si>
  <si>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</si>
  <si>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</si>
  <si>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</si>
  <si>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</si>
  <si>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</si>
  <si>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</si>
  <si>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</si>
  <si>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</si>
  <si>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</si>
  <si>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</si>
  <si>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</si>
  <si>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</si>
  <si>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</si>
  <si>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</si>
  <si>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</si>
  <si>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</si>
  <si>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</si>
  <si>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</si>
  <si>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</si>
  <si>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</si>
  <si>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</si>
  <si>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</si>
  <si>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</si>
  <si>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</si>
  <si>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</si>
  <si>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</si>
  <si>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</si>
  <si>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</si>
  <si>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</si>
  <si>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</si>
  <si>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</si>
  <si>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</si>
  <si>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</si>
  <si>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</si>
  <si>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</si>
  <si>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</si>
  <si>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</si>
  <si>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</si>
  <si>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</si>
  <si>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</si>
  <si>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</si>
  <si>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</si>
  <si>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</si>
  <si>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</si>
  <si>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</si>
  <si>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</si>
  <si>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</si>
  <si>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</si>
  <si>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</si>
  <si>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</si>
  <si>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</si>
  <si>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</si>
  <si>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</si>
  <si>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</si>
  <si>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</si>
  <si>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</si>
  <si>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</si>
  <si>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</si>
  <si>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</si>
  <si>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</si>
  <si>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</si>
  <si>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</si>
  <si>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</si>
  <si>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</si>
  <si>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</si>
  <si>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</si>
  <si>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</si>
  <si>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</si>
  <si>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</si>
  <si>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</si>
  <si>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</si>
  <si>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</si>
  <si>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</si>
  <si>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</si>
  <si>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</si>
  <si>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</si>
  <si>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</si>
  <si>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</si>
  <si>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</si>
  <si>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</si>
  <si>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</si>
  <si>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</si>
  <si>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</si>
  <si>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</si>
  <si>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</si>
  <si>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</si>
  <si>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</si>
  <si>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</si>
  <si>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</si>
  <si>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</si>
  <si>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</si>
  <si>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</si>
  <si>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</si>
  <si>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</si>
  <si>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</si>
  <si>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</si>
  <si>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</si>
  <si>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</si>
  <si>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</si>
  <si>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</si>
  <si>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</si>
  <si>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</si>
  <si>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</si>
  <si>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</si>
  <si>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</si>
  <si>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</si>
  <si>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</si>
  <si>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</si>
  <si>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</si>
  <si>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</si>
  <si>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</si>
  <si>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</si>
  <si>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</si>
  <si>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</si>
  <si>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</si>
  <si>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</si>
  <si>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</si>
  <si>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</si>
  <si>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</si>
  <si>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</si>
  <si>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</si>
  <si>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</si>
  <si>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</si>
  <si>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</si>
  <si>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</si>
  <si>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</si>
  <si>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</si>
  <si>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</si>
  <si>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</si>
  <si>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</si>
  <si>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</si>
  <si>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</si>
  <si>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</si>
  <si>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</si>
  <si>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</si>
  <si>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</si>
  <si>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</si>
  <si>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</si>
  <si>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</si>
  <si>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</si>
  <si>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</si>
  <si>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</si>
  <si>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</si>
  <si>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</si>
  <si>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</si>
  <si>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</si>
  <si>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</si>
  <si>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</si>
  <si>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</si>
  <si>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</si>
  <si>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</si>
  <si>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</si>
  <si>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</si>
  <si>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</si>
  <si>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</si>
  <si>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</si>
  <si>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</si>
  <si>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</si>
  <si>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</si>
  <si>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</si>
  <si>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</si>
  <si>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</si>
  <si>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</si>
  <si>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</si>
  <si>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</si>
  <si>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</si>
  <si>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</si>
  <si>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</si>
  <si>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</si>
  <si>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</si>
  <si>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</si>
  <si>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</si>
  <si>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</si>
  <si>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</si>
  <si>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</si>
  <si>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</si>
  <si>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</si>
  <si>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</si>
  <si>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</si>
  <si>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</si>
  <si>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</si>
  <si>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</si>
  <si>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</si>
  <si>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</si>
  <si>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</si>
  <si>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</si>
  <si>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</si>
  <si>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</si>
  <si>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</si>
  <si>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</si>
  <si>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</si>
  <si>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</si>
  <si>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</si>
  <si>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</si>
  <si>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</si>
  <si>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</si>
  <si>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</si>
  <si>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</si>
  <si>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</si>
  <si>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</si>
  <si>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</si>
  <si>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</si>
  <si>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</si>
  <si>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</si>
  <si>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</si>
  <si>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</si>
  <si>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</si>
  <si>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</si>
  <si>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</si>
  <si>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</si>
  <si>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</si>
  <si>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</si>
  <si>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</si>
  <si>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</si>
  <si>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</si>
  <si>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</si>
  <si>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</si>
  <si>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</si>
  <si>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</si>
  <si>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</si>
  <si>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</si>
  <si>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</si>
  <si>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</si>
  <si>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</si>
  <si>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</si>
  <si>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</si>
  <si>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</si>
  <si>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</si>
  <si>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</si>
  <si>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</si>
  <si>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</si>
  <si>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</si>
  <si>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</si>
  <si>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</si>
  <si>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</si>
  <si>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</si>
  <si>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</si>
  <si>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</si>
  <si>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</si>
  <si>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</si>
  <si>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</si>
  <si>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</si>
  <si>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</si>
  <si>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</si>
  <si>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</si>
  <si>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</si>
  <si>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</si>
  <si>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</si>
  <si>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</si>
  <si>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</si>
  <si>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</si>
  <si>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</si>
  <si>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</si>
  <si>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</si>
  <si>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</si>
  <si>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</si>
  <si>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</si>
  <si>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</si>
  <si>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</si>
  <si>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</si>
  <si>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</si>
  <si>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</si>
  <si>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</si>
  <si>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</si>
  <si>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</si>
  <si>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</si>
  <si>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</si>
  <si>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</si>
  <si>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</si>
  <si>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</si>
  <si>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</si>
  <si>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</si>
  <si>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</si>
  <si>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</si>
  <si>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</si>
  <si>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</si>
  <si>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</si>
  <si>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</si>
  <si>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</si>
  <si>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</si>
  <si>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</si>
  <si>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</si>
  <si>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</si>
  <si>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</si>
  <si>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</si>
  <si>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</si>
  <si>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</si>
  <si>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</si>
  <si>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</si>
  <si>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</si>
  <si>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</si>
  <si>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</si>
  <si>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</si>
  <si>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</si>
  <si>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</si>
  <si>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</si>
  <si>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</si>
  <si>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</si>
  <si>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</si>
  <si>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</si>
  <si>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</si>
  <si>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</si>
  <si>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</si>
  <si>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</si>
  <si>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</si>
  <si>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</si>
  <si>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</si>
  <si>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</si>
  <si>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</si>
  <si>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</si>
  <si>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</si>
  <si>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</si>
  <si>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</si>
  <si>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</si>
  <si>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</si>
  <si>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</si>
  <si>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</si>
  <si>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</si>
  <si>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</si>
  <si>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</si>
  <si>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</si>
  <si>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</si>
  <si>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</si>
  <si>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</si>
  <si>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</si>
  <si>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</si>
  <si>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</si>
  <si>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</si>
  <si>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</si>
  <si>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</si>
  <si>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</si>
  <si>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</si>
  <si>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</si>
  <si>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</si>
  <si>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</si>
  <si>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</si>
  <si>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</si>
  <si>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</si>
  <si>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</si>
  <si>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</si>
  <si>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</si>
  <si>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</si>
  <si>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</si>
  <si>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</si>
  <si>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</si>
  <si>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</si>
  <si>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</si>
  <si>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</si>
  <si>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</si>
  <si>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</si>
  <si>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</si>
  <si>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</si>
  <si>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</si>
  <si>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</si>
  <si>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</si>
  <si>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</si>
  <si>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</si>
  <si>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</si>
  <si>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</si>
  <si>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</si>
  <si>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</si>
  <si>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</si>
  <si>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</si>
  <si>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</si>
  <si>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</si>
  <si>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</si>
  <si>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</si>
  <si>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</si>
  <si>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</si>
  <si>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</si>
  <si>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</si>
  <si>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</si>
  <si>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</si>
  <si>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</si>
  <si>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</si>
  <si>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</si>
  <si>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</si>
  <si>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</si>
  <si>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</si>
  <si>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</si>
  <si>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</si>
  <si>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</si>
  <si>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</si>
  <si>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</si>
  <si>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</si>
  <si>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</si>
  <si>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</si>
  <si>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</si>
  <si>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</si>
  <si>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</si>
  <si>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</si>
  <si>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</si>
  <si>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</si>
  <si>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</si>
  <si>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</si>
  <si>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</si>
  <si>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</si>
  <si>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</si>
  <si>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</si>
  <si>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</si>
  <si>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</si>
  <si>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</si>
  <si>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</si>
  <si>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</si>
  <si>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</si>
  <si>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</si>
  <si>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</si>
  <si>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</si>
  <si>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</si>
  <si>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</si>
  <si>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</si>
  <si>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</si>
  <si>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</si>
  <si>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</si>
  <si>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</si>
  <si>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</si>
  <si>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</si>
  <si>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</si>
  <si>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</si>
  <si>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</si>
  <si>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</si>
  <si>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</si>
  <si>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</si>
  <si>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</si>
  <si>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</si>
  <si>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</si>
  <si>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</si>
  <si>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</si>
  <si>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</si>
  <si>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</si>
  <si>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</si>
  <si>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</si>
  <si>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</si>
  <si>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</si>
  <si>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</si>
  <si>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</si>
  <si>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</si>
  <si>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</si>
  <si>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</si>
  <si>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</si>
  <si>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</si>
  <si>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</si>
  <si>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</si>
  <si>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</si>
  <si>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</si>
  <si>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</si>
  <si>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</si>
  <si>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</si>
  <si>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</si>
  <si>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</si>
  <si>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</si>
  <si>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</si>
  <si>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</si>
  <si>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</si>
  <si>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</si>
  <si>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</si>
  <si>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</si>
  <si>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</si>
  <si>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</si>
  <si>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</si>
  <si>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</si>
  <si>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</si>
  <si>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</si>
  <si>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</si>
  <si>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</si>
  <si>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</si>
  <si>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</si>
  <si>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</si>
  <si>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</si>
  <si>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</si>
  <si>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</si>
  <si>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</si>
  <si>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</si>
  <si>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</si>
  <si>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</si>
  <si>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</si>
  <si>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</si>
  <si>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</si>
  <si>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</si>
  <si>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</si>
  <si>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</si>
  <si>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</si>
  <si>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</si>
  <si>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</si>
  <si>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</si>
  <si>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</si>
  <si>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</si>
  <si>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</si>
  <si>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</si>
  <si>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</si>
  <si>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</si>
  <si>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</si>
  <si>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</si>
  <si>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</si>
  <si>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</si>
  <si>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</si>
  <si>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</si>
  <si>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</si>
  <si>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</si>
  <si>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</si>
  <si>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</si>
  <si>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</si>
  <si>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</si>
  <si>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</si>
  <si>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</si>
  <si>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</si>
  <si>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</si>
  <si>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</si>
  <si>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</si>
  <si>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</si>
  <si>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</si>
  <si>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</si>
  <si>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</si>
  <si>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</si>
  <si>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</si>
  <si>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</si>
  <si>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</si>
  <si>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</si>
  <si>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</si>
  <si>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</si>
  <si>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</si>
  <si>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</si>
  <si>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</si>
  <si>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</si>
  <si>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</si>
  <si>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</si>
  <si>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</si>
  <si>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</si>
  <si>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</si>
  <si>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</si>
  <si>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</si>
  <si>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</si>
  <si>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</si>
  <si>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</si>
  <si>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</si>
  <si>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</si>
  <si>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</si>
  <si>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</si>
  <si>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</si>
  <si>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</si>
  <si>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</si>
  <si>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</si>
  <si>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</si>
  <si>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</si>
  <si>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</si>
  <si>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</si>
  <si>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</si>
  <si>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</si>
  <si>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</si>
  <si>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</si>
  <si>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</si>
  <si>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</si>
  <si>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</si>
  <si>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</si>
  <si>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</si>
  <si>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</si>
  <si>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</si>
  <si>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</si>
  <si>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</si>
  <si>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</si>
  <si>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</si>
  <si>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</si>
  <si>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</si>
  <si>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</si>
  <si>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</si>
  <si>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</si>
  <si>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</si>
  <si>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</si>
  <si>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</si>
  <si>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</si>
  <si>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</si>
  <si>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</si>
  <si>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</si>
  <si>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</si>
  <si>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</si>
  <si>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</si>
  <si>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</si>
  <si>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</si>
  <si>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</si>
  <si>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</si>
  <si>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</si>
  <si>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</si>
  <si>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</si>
  <si>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</si>
  <si>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</si>
  <si>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</si>
  <si>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</si>
  <si>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</si>
  <si>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</si>
  <si>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</si>
  <si>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</si>
  <si>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</si>
  <si>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</si>
  <si>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</si>
  <si>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</si>
  <si>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</si>
  <si>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</si>
  <si>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</si>
  <si>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</si>
  <si>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</si>
  <si>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</si>
  <si>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</si>
  <si>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</si>
  <si>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</si>
  <si>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</si>
  <si>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</si>
  <si>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</si>
  <si>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</si>
  <si>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</si>
  <si>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</si>
  <si>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</si>
  <si>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</si>
  <si>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</si>
  <si>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</si>
  <si>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</si>
  <si>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</si>
  <si>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</si>
  <si>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</si>
  <si>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</si>
  <si>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</si>
  <si>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</si>
  <si>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</si>
  <si>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</si>
  <si>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</si>
  <si>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</si>
  <si>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</si>
  <si>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</si>
  <si>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</si>
  <si>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</si>
  <si>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</si>
  <si>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</si>
  <si>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</si>
  <si>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</si>
  <si>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</si>
  <si>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</si>
  <si>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</si>
  <si>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</si>
  <si>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</si>
  <si>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</si>
  <si>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</si>
  <si>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</si>
  <si>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</si>
  <si>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</si>
  <si>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</si>
  <si>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</si>
  <si>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</si>
  <si>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</si>
  <si>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</si>
  <si>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</si>
  <si>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</si>
  <si>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</si>
  <si>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</si>
  <si>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</si>
  <si>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</si>
  <si>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</si>
  <si>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</si>
  <si>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</si>
  <si>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</si>
  <si>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</si>
  <si>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</si>
  <si>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</si>
  <si>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</si>
  <si>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</si>
  <si>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</si>
  <si>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</si>
  <si>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</si>
  <si>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</si>
  <si>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</si>
  <si>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</si>
  <si>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</si>
  <si>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</si>
  <si>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</si>
  <si>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</si>
  <si>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</si>
  <si>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</si>
  <si>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</si>
  <si>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</si>
  <si>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</si>
  <si>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</si>
  <si>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</si>
  <si>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</si>
  <si>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</si>
  <si>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</si>
  <si>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</si>
  <si>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</si>
  <si>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</si>
  <si>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</si>
  <si>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</si>
  <si>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</si>
  <si>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</si>
  <si>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</si>
  <si>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</si>
  <si>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</si>
  <si>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</si>
  <si>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</si>
  <si>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</si>
  <si>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</si>
  <si>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</si>
  <si>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</si>
  <si>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</si>
  <si>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</si>
  <si>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</si>
  <si>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</si>
  <si>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</si>
  <si>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</si>
  <si>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</si>
  <si>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</si>
  <si>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</si>
  <si>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</si>
  <si>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</si>
  <si>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</si>
  <si>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</si>
  <si>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</si>
  <si>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</si>
  <si>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</si>
  <si>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</si>
  <si>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</si>
  <si>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</si>
  <si>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</si>
  <si>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</si>
  <si>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</si>
  <si>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</si>
  <si>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</si>
  <si>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</si>
  <si>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</si>
  <si>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</si>
  <si>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</si>
  <si>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</si>
  <si>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</si>
  <si>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</si>
  <si>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</si>
  <si>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</si>
  <si>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</si>
  <si>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</si>
  <si>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</si>
  <si>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</si>
  <si>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</si>
  <si>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</si>
  <si>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</si>
  <si>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</si>
  <si>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</si>
  <si>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</si>
  <si>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</si>
  <si>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</si>
  <si>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</si>
  <si>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</si>
  <si>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</si>
  <si>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</si>
  <si>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</si>
  <si>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</si>
  <si>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</si>
  <si>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</si>
  <si>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</si>
  <si>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</si>
  <si>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</si>
  <si>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</si>
  <si>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</si>
  <si>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</si>
  <si>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</si>
  <si>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</si>
  <si>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</si>
  <si>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</si>
  <si>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</si>
  <si>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</si>
  <si>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</si>
  <si>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</si>
  <si>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</si>
  <si>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</si>
  <si>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</si>
  <si>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</si>
  <si>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</si>
  <si>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</si>
  <si>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</si>
  <si>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</si>
  <si>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</si>
  <si>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</si>
  <si>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</si>
  <si>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</si>
  <si>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</si>
  <si>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</si>
  <si>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</si>
  <si>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</si>
  <si>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</si>
  <si>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</si>
  <si>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</si>
  <si>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</si>
  <si>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</si>
  <si>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</si>
  <si>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</si>
  <si>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</si>
  <si>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</si>
  <si>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</si>
  <si>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</si>
  <si>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</si>
  <si>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</si>
  <si>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</si>
  <si>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</si>
  <si>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</si>
  <si>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</si>
  <si>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</si>
  <si>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</si>
  <si>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</si>
  <si>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</si>
  <si>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</si>
  <si>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</si>
  <si>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</si>
  <si>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</si>
  <si>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</si>
  <si>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</si>
  <si>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</si>
  <si>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</si>
  <si>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</si>
  <si>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</si>
  <si>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</si>
  <si>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</si>
  <si>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</si>
  <si>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</si>
  <si>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</si>
  <si>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</si>
  <si>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</si>
  <si>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</si>
  <si>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</si>
  <si>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</si>
  <si>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</si>
  <si>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</si>
  <si>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</si>
  <si>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</si>
  <si>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</si>
  <si>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</si>
  <si>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</si>
  <si>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</si>
  <si>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</si>
  <si>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</si>
  <si>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</si>
  <si>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</si>
  <si>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</si>
  <si>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</si>
  <si>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</si>
  <si>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</si>
  <si>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</si>
  <si>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</si>
  <si>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</si>
  <si>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</si>
  <si>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</si>
  <si>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</si>
  <si>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</si>
  <si>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</si>
  <si>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</si>
  <si>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</si>
  <si>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</si>
  <si>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</si>
  <si>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</si>
  <si>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</si>
  <si>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</si>
  <si>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</si>
  <si>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</si>
  <si>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</si>
  <si>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</si>
  <si>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</si>
  <si>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</si>
  <si>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</si>
  <si>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</si>
  <si>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</si>
  <si>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</si>
  <si>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</si>
  <si>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</si>
  <si>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</si>
  <si>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</si>
  <si>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</si>
  <si>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</si>
  <si>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</si>
  <si>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</si>
  <si>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</si>
  <si>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</si>
  <si>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</si>
  <si>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</si>
  <si>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</si>
  <si>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</si>
  <si>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</si>
  <si>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</si>
  <si>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</si>
  <si>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</si>
  <si>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</si>
  <si>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</si>
  <si>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</si>
  <si>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</si>
  <si>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</si>
  <si>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</si>
  <si>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</si>
  <si>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</si>
  <si>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</si>
  <si>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</si>
  <si>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</si>
  <si>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</si>
  <si>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</si>
  <si>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</si>
  <si>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</si>
  <si>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</si>
  <si>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</si>
  <si>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</si>
  <si>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</si>
  <si>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</si>
  <si>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</si>
  <si>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</si>
  <si>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</si>
  <si>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</si>
  <si>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</si>
  <si>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</si>
  <si>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</si>
  <si>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</si>
  <si>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</si>
  <si>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</si>
  <si>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</si>
  <si>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</si>
  <si>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</si>
  <si>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</si>
  <si>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</si>
  <si>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</si>
  <si>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</si>
  <si>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</si>
  <si>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</si>
  <si>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</si>
  <si>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</si>
  <si>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</si>
  <si>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</si>
  <si>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</si>
  <si>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</si>
  <si>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</si>
  <si>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</si>
  <si>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</si>
  <si>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</si>
  <si>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</si>
  <si>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</si>
  <si>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</si>
  <si>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</si>
  <si>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</si>
  <si>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</si>
  <si>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</si>
  <si>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</si>
  <si>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</si>
  <si>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</si>
  <si>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</si>
  <si>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</si>
  <si>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</si>
  <si>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</si>
  <si>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</si>
  <si>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</si>
  <si>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</si>
  <si>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</si>
  <si>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</si>
  <si>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</si>
  <si>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</si>
  <si>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</si>
  <si>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</si>
  <si>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</si>
  <si>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</si>
  <si>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</si>
  <si>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</si>
  <si>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</si>
  <si>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</si>
  <si>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</si>
  <si>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</si>
  <si>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</si>
  <si>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</si>
  <si>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</si>
  <si>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</si>
  <si>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</si>
  <si>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</si>
  <si>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</si>
  <si>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</si>
  <si>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</si>
  <si>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</si>
  <si>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</si>
  <si>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</si>
  <si>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</si>
  <si>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</si>
  <si>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</si>
  <si>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</si>
  <si>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</si>
  <si>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</si>
  <si>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</si>
  <si>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</si>
  <si>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</si>
  <si>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</si>
  <si>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</si>
  <si>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</si>
  <si>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</si>
  <si>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</si>
  <si>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</si>
  <si>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</si>
  <si>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</si>
  <si>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</si>
  <si>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</si>
  <si>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</si>
  <si>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</si>
  <si>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</si>
  <si>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</si>
  <si>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</si>
  <si>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</si>
  <si>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</si>
  <si>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</si>
  <si>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</si>
  <si>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</si>
  <si>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</si>
  <si>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</si>
  <si>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</si>
  <si>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</si>
  <si>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</si>
  <si>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</si>
  <si>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</si>
  <si>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</si>
  <si>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</si>
  <si>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</si>
  <si>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</si>
  <si>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</si>
  <si>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</si>
  <si>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</si>
  <si>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</si>
  <si>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</si>
  <si>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</si>
  <si>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</si>
  <si>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</si>
  <si>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</si>
  <si>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</si>
  <si>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</si>
  <si>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</si>
  <si>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</si>
  <si>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</si>
  <si>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</si>
  <si>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</si>
  <si>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</si>
  <si>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</si>
  <si>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</si>
  <si>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</si>
  <si>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</si>
  <si>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</si>
  <si>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</si>
  <si>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</si>
  <si>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</si>
  <si>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</si>
  <si>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</si>
  <si>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</si>
  <si>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</si>
  <si>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</si>
  <si>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</si>
  <si>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</si>
  <si>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</si>
  <si>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</si>
  <si>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</si>
  <si>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</si>
  <si>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</si>
  <si>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</si>
  <si>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</si>
  <si>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</si>
  <si>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</si>
  <si>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</si>
  <si>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</si>
  <si>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</si>
  <si>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</si>
  <si>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</si>
  <si>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</si>
  <si>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</si>
  <si>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</si>
  <si>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</si>
  <si>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</si>
  <si>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</si>
  <si>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</si>
  <si>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</si>
  <si>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</si>
  <si>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</si>
  <si>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</si>
  <si>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</si>
  <si>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</si>
  <si>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</si>
  <si>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</si>
  <si>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</si>
  <si>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</si>
  <si>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</si>
  <si>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</si>
  <si>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</si>
  <si>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</si>
  <si>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</si>
  <si>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</si>
  <si>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</si>
  <si>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</si>
  <si>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</si>
  <si>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</si>
  <si>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</si>
  <si>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</si>
  <si>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</si>
  <si>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</si>
  <si>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</si>
  <si>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</si>
  <si>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</si>
  <si>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</si>
  <si>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</si>
  <si>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</si>
  <si>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</si>
  <si>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</si>
  <si>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</si>
  <si>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</si>
  <si>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</si>
  <si>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</si>
  <si>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</si>
  <si>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</si>
  <si>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</si>
  <si>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</si>
  <si>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</si>
  <si>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</si>
  <si>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</si>
  <si>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</si>
  <si>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</si>
  <si>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</si>
  <si>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</si>
  <si>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</si>
  <si>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</si>
  <si>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</si>
  <si>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</si>
  <si>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</si>
  <si>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</si>
  <si>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</si>
  <si>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</si>
  <si>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</si>
  <si>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</si>
  <si>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</si>
  <si>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</si>
  <si>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</si>
  <si>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</si>
  <si>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</si>
  <si>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</si>
  <si>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</si>
  <si>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</si>
  <si>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</si>
  <si>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</si>
  <si>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</si>
  <si>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</si>
  <si>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</si>
  <si>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</si>
  <si>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</si>
  <si>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</si>
  <si>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</si>
  <si>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</si>
  <si>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</si>
  <si>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</si>
  <si>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</si>
  <si>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</si>
  <si>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</si>
  <si>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</si>
  <si>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</si>
  <si>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</si>
  <si>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</si>
  <si>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</si>
  <si>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</si>
  <si>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</si>
  <si>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</si>
  <si>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</si>
  <si>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</si>
  <si>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</si>
  <si>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</si>
  <si>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</si>
  <si>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</si>
  <si>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</si>
  <si>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</si>
  <si>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</si>
  <si>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</si>
  <si>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</si>
  <si>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</si>
  <si>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</si>
  <si>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</si>
  <si>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</si>
  <si>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</si>
  <si>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</si>
  <si>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</si>
  <si>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</si>
  <si>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</si>
  <si>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</si>
  <si>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</si>
  <si>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</si>
  <si>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</si>
  <si>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</si>
  <si>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</si>
  <si>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</si>
  <si>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</si>
  <si>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</si>
  <si>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</si>
  <si>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</si>
  <si>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</si>
  <si>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</si>
  <si>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</si>
  <si>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</si>
  <si>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</si>
  <si>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</si>
  <si>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</si>
  <si>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</si>
  <si>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</si>
  <si>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</si>
  <si>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</si>
  <si>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</si>
  <si>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</si>
  <si>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</si>
  <si>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</si>
  <si>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</si>
  <si>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</si>
  <si>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</si>
  <si>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</si>
  <si>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</si>
  <si>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</si>
  <si>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</si>
  <si>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</si>
  <si>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</si>
  <si>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</si>
  <si>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</si>
  <si>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</si>
  <si>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</si>
  <si>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</si>
  <si>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</si>
  <si>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</si>
  <si>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</si>
  <si>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</si>
  <si>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</si>
  <si>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</si>
  <si>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</si>
  <si>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</si>
  <si>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</si>
  <si>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</si>
  <si>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</si>
  <si>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</si>
  <si>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</si>
  <si>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</si>
  <si>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</si>
  <si>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</si>
  <si>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</si>
  <si>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</si>
  <si>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</si>
  <si>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</si>
  <si>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</si>
  <si>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</si>
  <si>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</si>
  <si>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</si>
  <si>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</si>
  <si>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</si>
  <si>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</si>
  <si>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</si>
  <si>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</si>
  <si>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</si>
  <si>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</si>
  <si>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</si>
  <si>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</si>
  <si>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</si>
  <si>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</si>
  <si>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</si>
  <si>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</si>
  <si>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</si>
  <si>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</si>
  <si>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</si>
  <si>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</si>
  <si>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</si>
  <si>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</si>
  <si>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</si>
  <si>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</si>
  <si>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</si>
  <si>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</si>
  <si>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</si>
  <si>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</si>
  <si>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</si>
  <si>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</si>
  <si>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</si>
  <si>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</si>
  <si>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</si>
  <si>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</si>
  <si>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</si>
  <si>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</si>
  <si>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</si>
  <si>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</si>
  <si>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</si>
  <si>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</si>
  <si>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</si>
  <si>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</si>
  <si>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</si>
  <si>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</si>
  <si>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</si>
  <si>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</si>
  <si>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</si>
  <si>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</si>
  <si>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</si>
  <si>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</si>
  <si>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</si>
  <si>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</si>
  <si>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</si>
  <si>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</si>
  <si>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</si>
  <si>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</si>
  <si>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</si>
  <si>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</si>
  <si>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</si>
  <si>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</si>
  <si>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</si>
  <si>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</si>
  <si>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</si>
  <si>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</si>
  <si>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</si>
  <si>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</si>
  <si>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</si>
  <si>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</si>
  <si>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</si>
  <si>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</si>
  <si>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</si>
  <si>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</si>
  <si>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</si>
  <si>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</si>
  <si>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</si>
  <si>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</si>
  <si>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</si>
  <si>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</si>
  <si>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</si>
  <si>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</si>
  <si>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</si>
  <si>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</si>
  <si>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</si>
  <si>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</si>
  <si>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</si>
  <si>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</si>
  <si>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</si>
  <si>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</si>
  <si>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</si>
  <si>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</si>
  <si>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</si>
  <si>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</si>
  <si>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</si>
  <si>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</si>
  <si>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</si>
  <si>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</si>
  <si>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</si>
  <si>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</si>
  <si>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</si>
  <si>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</si>
  <si>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</si>
  <si>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</si>
  <si>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</si>
  <si>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</si>
  <si>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</si>
  <si>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</si>
  <si>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</si>
  <si>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</si>
  <si>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</si>
  <si>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</si>
  <si>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</si>
  <si>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</si>
  <si>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</si>
  <si>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</si>
  <si>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</si>
  <si>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</si>
  <si>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</si>
  <si>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</si>
  <si>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</si>
  <si>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</si>
  <si>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</si>
  <si>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</si>
  <si>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</si>
  <si>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</si>
  <si>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</si>
  <si>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</si>
  <si>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</si>
  <si>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</si>
  <si>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</si>
  <si>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</si>
  <si>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</si>
  <si>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</si>
  <si>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</si>
  <si>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</si>
  <si>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</si>
  <si>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</si>
  <si>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</si>
  <si>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</si>
  <si>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</si>
  <si>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</si>
  <si>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</si>
  <si>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</si>
  <si>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</si>
  <si>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</si>
  <si>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</si>
  <si>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</si>
  <si>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</si>
  <si>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</si>
  <si>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</si>
  <si>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</si>
  <si>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</si>
  <si>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</si>
  <si>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</si>
  <si>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</si>
  <si>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</si>
  <si>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</si>
  <si>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</si>
  <si>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</si>
  <si>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</si>
  <si>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</si>
  <si>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</si>
  <si>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</si>
  <si>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</si>
  <si>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</si>
  <si>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</si>
  <si>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</si>
  <si>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</si>
  <si>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</si>
  <si>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</si>
  <si>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</si>
  <si>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</si>
  <si>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</si>
  <si>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</si>
  <si>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</si>
  <si>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</si>
  <si>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</si>
  <si>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</si>
  <si>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</si>
  <si>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</si>
  <si>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</si>
  <si>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</si>
  <si>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</si>
  <si>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</si>
  <si>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</si>
  <si>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</si>
  <si>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</si>
  <si>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</si>
  <si>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</si>
  <si>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</si>
  <si>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</si>
  <si>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</si>
  <si>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</si>
  <si>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</si>
  <si>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</si>
  <si>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</si>
  <si>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</si>
  <si>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</si>
  <si>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</si>
  <si>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</si>
  <si>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</si>
  <si>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</si>
  <si>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</si>
  <si>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</si>
  <si>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</si>
  <si>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</si>
  <si>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</si>
  <si>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</si>
  <si>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</si>
  <si>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</si>
  <si>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</si>
  <si>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</si>
  <si>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</si>
  <si>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</si>
  <si>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</si>
  <si>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</si>
  <si>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</si>
  <si>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</si>
  <si>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</si>
  <si>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</si>
  <si>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</si>
  <si>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</si>
  <si>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</si>
  <si>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</si>
  <si>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</si>
  <si>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</si>
  <si>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</si>
  <si>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</si>
  <si>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</si>
  <si>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</si>
  <si>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</si>
  <si>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</si>
  <si>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</si>
  <si>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</si>
  <si>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</si>
  <si>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</si>
  <si>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</si>
  <si>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</si>
  <si>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</si>
  <si>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</si>
  <si>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</si>
  <si>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</si>
  <si>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</si>
  <si>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</si>
  <si>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</si>
  <si>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</si>
  <si>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</si>
  <si>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</si>
  <si>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</si>
  <si>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</si>
  <si>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</si>
  <si>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</si>
  <si>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</si>
  <si>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</si>
  <si>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</si>
  <si>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</si>
  <si>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</si>
  <si>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</si>
  <si>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</si>
  <si>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</si>
  <si>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</si>
  <si>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</si>
  <si>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</si>
  <si>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</si>
  <si>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</si>
  <si>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</si>
  <si>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</si>
  <si>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</si>
  <si>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</si>
  <si>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</si>
  <si>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</si>
  <si>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</si>
  <si>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</si>
  <si>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</si>
  <si>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</si>
  <si>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</si>
  <si>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</si>
  <si>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</si>
  <si>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</si>
  <si>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</si>
  <si>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</si>
  <si>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</si>
  <si>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</si>
  <si>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</si>
  <si>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</si>
  <si>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</si>
  <si>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</si>
  <si>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</si>
  <si>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</si>
  <si>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</si>
  <si>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</si>
  <si>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</si>
  <si>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</si>
  <si>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</si>
  <si>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</si>
  <si>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</si>
  <si>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</si>
  <si>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</si>
  <si>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</si>
  <si>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</si>
  <si>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</si>
  <si>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</si>
  <si>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</si>
  <si>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</si>
  <si>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</si>
  <si>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</si>
  <si>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</si>
  <si>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</si>
  <si>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</si>
  <si>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</si>
  <si>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</si>
  <si>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</si>
  <si>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</si>
  <si>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</si>
  <si>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</si>
  <si>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</si>
  <si>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</si>
  <si>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</si>
  <si>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</si>
  <si>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</si>
  <si>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</si>
  <si>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</si>
  <si>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</si>
  <si>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</si>
  <si>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</si>
  <si>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</si>
  <si>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</si>
  <si>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</si>
  <si>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</si>
  <si>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</si>
  <si>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</si>
  <si>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</si>
  <si>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</si>
  <si>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</si>
  <si>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</si>
  <si>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</si>
  <si>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</si>
  <si>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</si>
  <si>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</si>
  <si>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</si>
  <si>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</si>
  <si>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</si>
  <si>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</si>
  <si>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</si>
  <si>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</si>
  <si>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</si>
  <si>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</si>
  <si>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</si>
  <si>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</si>
  <si>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</si>
  <si>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</si>
  <si>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</si>
  <si>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</si>
  <si>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</si>
  <si>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</si>
  <si>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</si>
  <si>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</si>
  <si>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</si>
  <si>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</si>
  <si>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</si>
  <si>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</si>
  <si>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</si>
  <si>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</si>
  <si>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</si>
  <si>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</si>
  <si>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</si>
  <si>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</si>
  <si>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</si>
  <si>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</si>
  <si>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</si>
  <si>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</si>
  <si>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</si>
  <si>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</si>
  <si>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</si>
  <si>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</si>
  <si>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</si>
  <si>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</si>
  <si>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</si>
  <si>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</si>
  <si>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</si>
  <si>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</si>
  <si>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</si>
  <si>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</si>
  <si>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</si>
  <si>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</si>
  <si>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</si>
  <si>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</si>
  <si>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</si>
  <si>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</si>
  <si>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</si>
  <si>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</si>
  <si>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</si>
  <si>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</si>
  <si>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</si>
  <si>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</si>
  <si>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</si>
  <si>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</si>
  <si>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</si>
  <si>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</si>
  <si>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</si>
  <si>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</si>
  <si>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</si>
  <si>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</si>
  <si>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</si>
  <si>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</si>
  <si>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</si>
  <si>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</si>
  <si>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</si>
  <si>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</si>
  <si>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</si>
  <si>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</si>
  <si>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</si>
  <si>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</si>
  <si>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</si>
  <si>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</si>
  <si>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</si>
  <si>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</si>
  <si>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</si>
  <si>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</si>
  <si>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</si>
  <si>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</si>
  <si>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</si>
  <si>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</si>
  <si>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</si>
  <si>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</si>
  <si>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</si>
  <si>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</si>
  <si>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</si>
  <si>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</si>
  <si>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</si>
  <si>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</si>
  <si>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</si>
  <si>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</si>
  <si>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</si>
  <si>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</si>
  <si>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</si>
  <si>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</si>
  <si>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</si>
  <si>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</si>
  <si>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</si>
  <si>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</si>
  <si>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</si>
  <si>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</si>
  <si>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</si>
  <si>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</si>
  <si>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</si>
  <si>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</si>
  <si>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</si>
  <si>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</si>
  <si>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</si>
  <si>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</si>
  <si>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</si>
  <si>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</si>
  <si>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</si>
  <si>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</si>
  <si>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</si>
  <si>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</si>
  <si>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</si>
  <si>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</si>
  <si>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</si>
  <si>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</si>
  <si>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</si>
  <si>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</si>
  <si>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</si>
  <si>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</si>
  <si>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</si>
  <si>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</si>
  <si>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</si>
  <si>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</si>
  <si>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</si>
  <si>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</si>
  <si>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</si>
  <si>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</si>
  <si>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</si>
  <si>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</si>
  <si>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</si>
  <si>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</si>
  <si>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</si>
  <si>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</si>
  <si>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</si>
  <si>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</si>
  <si>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</si>
  <si>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</si>
  <si>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</si>
  <si>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</si>
  <si>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</si>
  <si>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</si>
  <si>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</si>
  <si>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</si>
  <si>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</si>
  <si>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</si>
  <si>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</si>
  <si>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</si>
  <si>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</si>
  <si>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</si>
  <si>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</si>
  <si>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</si>
  <si>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</si>
  <si>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</si>
  <si>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</si>
  <si>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</si>
  <si>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</si>
  <si>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</si>
  <si>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</si>
  <si>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</si>
  <si>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</si>
  <si>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</si>
  <si>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</si>
  <si>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</si>
  <si>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</si>
  <si>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</si>
  <si>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</si>
  <si>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</si>
  <si>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</si>
  <si>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</si>
  <si>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</si>
  <si>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</si>
  <si>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</si>
  <si>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</si>
  <si>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</si>
  <si>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</si>
  <si>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</si>
  <si>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</si>
  <si>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</si>
  <si>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</si>
  <si>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</si>
  <si>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</si>
  <si>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</si>
  <si>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</si>
  <si>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</si>
  <si>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</si>
  <si>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</si>
  <si>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</si>
  <si>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</si>
  <si>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</si>
  <si>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</si>
  <si>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</si>
  <si>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</si>
  <si>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</si>
  <si>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</si>
  <si>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</si>
  <si>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</si>
  <si>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</si>
  <si>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</si>
  <si>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</si>
  <si>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</si>
  <si>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</si>
  <si>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</si>
  <si>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</si>
  <si>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</si>
  <si>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</si>
  <si>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</si>
  <si>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</si>
  <si>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</si>
  <si>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</si>
  <si>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</si>
  <si>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</si>
  <si>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</si>
  <si>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</si>
  <si>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</si>
  <si>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</si>
  <si>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</si>
  <si>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</si>
  <si>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</si>
  <si>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</si>
  <si>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</si>
  <si>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</si>
  <si>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</si>
  <si>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</si>
  <si>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</si>
  <si>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</si>
  <si>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</si>
  <si>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</si>
  <si>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</si>
  <si>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</si>
  <si>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</si>
  <si>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</si>
  <si>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</si>
  <si>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</si>
  <si>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</si>
  <si>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</si>
  <si>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</si>
  <si>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</si>
  <si>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</si>
  <si>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</si>
  <si>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</si>
  <si>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</si>
  <si>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</si>
  <si>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</si>
  <si>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</si>
  <si>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</si>
  <si>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</si>
  <si>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</si>
  <si>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</si>
  <si>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</si>
  <si>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</si>
  <si>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</si>
  <si>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</si>
  <si>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</si>
  <si>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</si>
  <si>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</si>
  <si>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</si>
  <si>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</si>
  <si>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</si>
  <si>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</si>
  <si>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</si>
  <si>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</si>
  <si>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</si>
  <si>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</si>
  <si>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</si>
  <si>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</si>
  <si>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</si>
  <si>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</si>
  <si>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</si>
  <si>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</si>
  <si>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</si>
  <si>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</si>
  <si>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</si>
  <si>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</si>
  <si>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</si>
  <si>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</si>
  <si>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</si>
  <si>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</si>
  <si>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</si>
  <si>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</si>
  <si>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</si>
  <si>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</si>
  <si>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</si>
  <si>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</si>
  <si>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</si>
  <si>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</si>
  <si>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</si>
  <si>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</si>
  <si>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</si>
  <si>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</si>
  <si>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</si>
  <si>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</si>
  <si>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</si>
  <si>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</si>
  <si>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</si>
  <si>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</si>
  <si>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</si>
  <si>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</si>
  <si>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</si>
  <si>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</si>
  <si>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</si>
  <si>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</si>
  <si>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</si>
  <si>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</si>
  <si>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</si>
  <si>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</si>
  <si>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</si>
  <si>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</si>
  <si>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</si>
  <si>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</si>
  <si>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</si>
  <si>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</si>
  <si>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</si>
  <si>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</si>
  <si>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</si>
  <si>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</si>
  <si>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</si>
  <si>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</si>
  <si>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</si>
  <si>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</si>
  <si>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</si>
  <si>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</si>
  <si>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</si>
  <si>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</si>
  <si>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</si>
  <si>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</si>
  <si>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</si>
  <si>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</si>
  <si>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</si>
  <si>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</si>
  <si>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</si>
  <si>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</si>
  <si>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</si>
  <si>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</si>
  <si>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</si>
  <si>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</si>
  <si>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</si>
  <si>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</si>
  <si>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</si>
  <si>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</si>
  <si>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</si>
  <si>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</si>
  <si>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</si>
  <si>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</si>
  <si>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</si>
  <si>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</si>
  <si>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</si>
  <si>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</si>
  <si>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</si>
  <si>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</si>
  <si>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</si>
  <si>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</si>
  <si>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</si>
  <si>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</si>
  <si>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</si>
  <si>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</si>
  <si>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</si>
  <si>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</si>
  <si>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</si>
  <si>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</si>
  <si>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</si>
  <si>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</si>
  <si>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</si>
  <si>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</si>
  <si>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</si>
  <si>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</si>
  <si>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</si>
  <si>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</si>
  <si>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</si>
  <si>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</si>
  <si>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</si>
  <si>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</si>
  <si>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</si>
  <si>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</si>
  <si>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</si>
  <si>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</si>
  <si>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</si>
  <si>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</si>
  <si>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</si>
  <si>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</si>
  <si>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</si>
  <si>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</si>
  <si>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</si>
  <si>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</si>
  <si>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</si>
  <si>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</si>
  <si>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</si>
  <si>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</si>
  <si>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</si>
  <si>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</si>
  <si>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</si>
  <si>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</si>
  <si>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</si>
  <si>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</si>
  <si>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</si>
  <si>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</si>
  <si>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</si>
  <si>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</si>
  <si>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</si>
  <si>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</si>
  <si>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</si>
  <si>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</si>
  <si>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</si>
  <si>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</si>
  <si>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</si>
  <si>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</si>
  <si>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</si>
  <si>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</si>
  <si>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</si>
  <si>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</si>
  <si>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</si>
  <si>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</si>
  <si>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</si>
  <si>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</si>
  <si>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</si>
  <si>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</si>
  <si>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</si>
  <si>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</si>
  <si>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</si>
  <si>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</si>
  <si>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</si>
  <si>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</si>
  <si>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</si>
  <si>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</si>
  <si>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</si>
  <si>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</si>
  <si>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</si>
  <si>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</si>
  <si>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</si>
  <si>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</si>
  <si>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</si>
  <si>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</si>
  <si>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</si>
  <si>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</si>
  <si>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</si>
  <si>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</si>
  <si>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</si>
  <si>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</si>
  <si>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</si>
  <si>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</si>
  <si>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</si>
  <si>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</si>
  <si>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</si>
  <si>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</si>
  <si>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</si>
  <si>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</si>
  <si>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</si>
  <si>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</si>
  <si>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</si>
  <si>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</si>
  <si>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</si>
  <si>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</si>
  <si>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</si>
  <si>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</si>
  <si>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</si>
  <si>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</si>
  <si>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</si>
  <si>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</si>
  <si>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</si>
  <si>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</si>
  <si>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</si>
  <si>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</si>
  <si>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</si>
  <si>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</si>
  <si>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</si>
  <si>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</si>
  <si>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</si>
  <si>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</si>
  <si>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</si>
  <si>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</si>
  <si>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</si>
  <si>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</si>
  <si>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</si>
  <si>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</si>
  <si>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</si>
  <si>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</si>
  <si>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</si>
  <si>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</si>
  <si>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</si>
  <si>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</si>
  <si>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</si>
  <si>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</si>
  <si>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</si>
  <si>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</si>
  <si>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</si>
  <si>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</si>
  <si>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</si>
  <si>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</si>
  <si>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</si>
  <si>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</si>
  <si>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</si>
  <si>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</si>
  <si>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</si>
  <si>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</si>
  <si>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</si>
  <si>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</si>
  <si>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</si>
  <si>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</si>
  <si>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</si>
  <si>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</si>
  <si>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</si>
  <si>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</si>
  <si>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</si>
  <si>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</si>
  <si>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</si>
  <si>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</si>
  <si>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</si>
  <si>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</si>
  <si>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</si>
  <si>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</si>
  <si>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</si>
  <si>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</si>
  <si>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</si>
  <si>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</si>
  <si>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</si>
  <si>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</si>
  <si>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</si>
  <si>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</si>
  <si>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</si>
  <si>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</si>
  <si>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</si>
  <si>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</si>
  <si>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</si>
  <si>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</si>
  <si>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</si>
  <si>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</si>
  <si>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</si>
  <si>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</si>
  <si>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</si>
  <si>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</si>
  <si>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</si>
  <si>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</si>
  <si>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</si>
  <si>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</si>
  <si>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</si>
  <si>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</si>
  <si>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</si>
  <si>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</si>
  <si>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</si>
  <si>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</si>
  <si>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</si>
  <si>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</si>
  <si>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</si>
  <si>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</si>
  <si>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</si>
  <si>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</si>
  <si>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</si>
  <si>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</si>
  <si>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</si>
  <si>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</si>
  <si>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</si>
  <si>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</si>
  <si>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</si>
  <si>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</si>
  <si>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</si>
  <si>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</si>
  <si>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</si>
  <si>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</si>
  <si>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</si>
  <si>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</si>
  <si>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</si>
  <si>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</si>
  <si>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</si>
  <si>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</si>
  <si>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</si>
  <si>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</si>
  <si>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</si>
  <si>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</si>
  <si>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</si>
  <si>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</si>
  <si>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</si>
  <si>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</si>
  <si>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</si>
  <si>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</si>
  <si>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</si>
  <si>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</si>
  <si>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</si>
  <si>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</si>
  <si>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</si>
  <si>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</si>
  <si>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</si>
  <si>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</si>
  <si>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</si>
  <si>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</si>
  <si>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</si>
  <si>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</si>
  <si>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</si>
  <si>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</si>
  <si>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</si>
  <si>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</si>
  <si>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</si>
  <si>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</si>
  <si>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</si>
  <si>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</si>
  <si>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</si>
  <si>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</si>
  <si>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</si>
  <si>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</si>
  <si>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</si>
  <si>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</si>
  <si>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</si>
  <si>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</si>
  <si>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</si>
  <si>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</si>
  <si>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</si>
  <si>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</si>
  <si>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</si>
  <si>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</si>
  <si>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</si>
  <si>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</si>
  <si>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</si>
  <si>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</si>
  <si>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</si>
  <si>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</si>
  <si>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</si>
  <si>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</si>
  <si>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</si>
  <si>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</si>
  <si>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</si>
  <si>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</si>
  <si>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</si>
  <si>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</si>
  <si>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</si>
  <si>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</si>
  <si>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</si>
  <si>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</si>
  <si>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</si>
  <si>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</si>
  <si>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</si>
  <si>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</si>
  <si>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</si>
  <si>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</si>
  <si>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</si>
  <si>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</si>
  <si>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</si>
  <si>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</si>
  <si>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</si>
  <si>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</si>
  <si>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</si>
  <si>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</si>
  <si>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</si>
  <si>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</si>
  <si>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</si>
  <si>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</si>
  <si>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</si>
  <si>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</si>
  <si>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</si>
  <si>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</si>
  <si>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</si>
  <si>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</si>
  <si>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</si>
  <si>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</si>
  <si>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</si>
  <si>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</si>
  <si>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</si>
  <si>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</si>
  <si>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</si>
  <si>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</si>
  <si>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</si>
  <si>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</si>
  <si>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</si>
  <si>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</si>
  <si>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</si>
  <si>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</si>
  <si>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</si>
  <si>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</si>
  <si>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</si>
  <si>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</si>
  <si>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</si>
  <si>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</si>
  <si>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</si>
  <si>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</si>
  <si>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</si>
  <si>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</si>
  <si>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</si>
  <si>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</si>
  <si>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</si>
  <si>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</si>
  <si>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</si>
  <si>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</si>
  <si>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</si>
  <si>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</si>
  <si>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</si>
  <si>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</si>
  <si>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</si>
  <si>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</si>
  <si>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</si>
  <si>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</si>
  <si>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</si>
  <si>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</si>
  <si>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</si>
  <si>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</si>
  <si>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</si>
  <si>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</si>
  <si>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</si>
  <si>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</si>
  <si>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</si>
  <si>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</si>
  <si>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</si>
  <si>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</si>
  <si>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</si>
  <si>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</si>
  <si>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</si>
  <si>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</si>
  <si>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</si>
  <si>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</si>
  <si>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</si>
  <si>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</si>
  <si>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</si>
  <si>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</si>
  <si>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</si>
  <si>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</si>
  <si>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</si>
  <si>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</si>
  <si>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</si>
  <si>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</si>
  <si>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</si>
  <si>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</si>
  <si>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</si>
  <si>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</si>
  <si>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</si>
  <si>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</si>
  <si>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</si>
  <si>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</si>
  <si>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</si>
  <si>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</si>
  <si>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</si>
  <si>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</si>
  <si>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</si>
  <si>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</si>
  <si>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</si>
  <si>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</si>
  <si>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</si>
  <si>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</si>
  <si>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</si>
  <si>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</si>
  <si>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</si>
  <si>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</si>
  <si>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</si>
  <si>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</si>
  <si>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</si>
  <si>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</si>
  <si>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</si>
  <si>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</si>
  <si>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</si>
  <si>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</si>
  <si>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</si>
  <si>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</si>
  <si>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</si>
  <si>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</si>
  <si>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</si>
  <si>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</si>
  <si>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</si>
  <si>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</si>
  <si>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</si>
  <si>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</si>
  <si>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</si>
  <si>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</si>
  <si>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</si>
  <si>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</si>
  <si>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</si>
  <si>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</si>
  <si>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</si>
  <si>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</si>
  <si>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</si>
  <si>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</si>
  <si>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</si>
  <si>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</si>
  <si>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</si>
  <si>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</si>
  <si>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</si>
  <si>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</si>
  <si>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</si>
  <si>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</si>
  <si>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</si>
  <si>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</si>
  <si>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</si>
  <si>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</si>
  <si>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</si>
  <si>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</si>
  <si>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</si>
  <si>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</si>
  <si>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</si>
  <si>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</si>
  <si>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</si>
  <si>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</si>
  <si>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</si>
  <si>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</si>
  <si>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</si>
  <si>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</si>
  <si>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</si>
  <si>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</si>
  <si>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</si>
  <si>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</si>
  <si>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</si>
  <si>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</si>
  <si>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</si>
  <si>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</si>
  <si>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</si>
  <si>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</si>
  <si>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</si>
  <si>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</si>
  <si>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</si>
  <si>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</si>
  <si>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</si>
  <si>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</si>
  <si>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</si>
  <si>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</si>
  <si>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</si>
  <si>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</si>
  <si>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</si>
  <si>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</si>
  <si>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</si>
  <si>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</si>
  <si>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</si>
  <si>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</si>
  <si>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</si>
  <si>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</si>
  <si>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</si>
  <si>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</si>
  <si>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</si>
  <si>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</si>
  <si>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</si>
  <si>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</si>
  <si>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</si>
  <si>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</si>
  <si>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</si>
  <si>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</si>
  <si>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</si>
  <si>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</si>
  <si>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</si>
  <si>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</si>
  <si>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</si>
  <si>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</si>
  <si>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</si>
  <si>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</si>
  <si>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</si>
  <si>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</si>
  <si>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</si>
  <si>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</si>
  <si>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</si>
  <si>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</si>
  <si>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</si>
  <si>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</si>
  <si>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</si>
  <si>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</si>
  <si>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</si>
  <si>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</si>
  <si>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</si>
  <si>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</si>
  <si>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</si>
  <si>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</si>
  <si>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</si>
  <si>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</si>
  <si>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</si>
  <si>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</si>
  <si>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</si>
  <si>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</si>
  <si>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</si>
  <si>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</si>
  <si>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</si>
  <si>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</si>
  <si>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</si>
  <si>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</si>
  <si>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</si>
  <si>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</si>
  <si>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</si>
  <si>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</si>
  <si>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</si>
  <si>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</si>
  <si>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</si>
  <si>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</si>
  <si>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</si>
  <si>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</si>
  <si>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</si>
  <si>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</si>
  <si>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</si>
  <si>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</si>
  <si>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</si>
  <si>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</si>
  <si>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</si>
  <si>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</si>
  <si>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</si>
  <si>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</si>
  <si>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</si>
  <si>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</si>
  <si>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</si>
  <si>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</si>
  <si>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</si>
  <si>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</si>
  <si>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</si>
  <si>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</si>
  <si>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</si>
  <si>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</si>
  <si>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</si>
  <si>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</si>
  <si>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</si>
  <si>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</si>
  <si>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</si>
  <si>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</si>
  <si>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</si>
  <si>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</si>
  <si>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</si>
  <si>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</si>
  <si>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</si>
  <si>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</si>
  <si>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</si>
  <si>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</si>
  <si>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</si>
  <si>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</si>
  <si>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</si>
  <si>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</si>
  <si>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</si>
  <si>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</si>
  <si>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</si>
  <si>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</si>
  <si>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</si>
  <si>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</si>
  <si>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</si>
  <si>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</si>
  <si>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</si>
  <si>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</si>
  <si>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</si>
  <si>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</si>
  <si>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</si>
  <si>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</si>
  <si>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</si>
  <si>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</si>
  <si>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</si>
  <si>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</si>
  <si>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</si>
  <si>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</si>
  <si>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</si>
  <si>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</si>
  <si>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</si>
  <si>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</si>
  <si>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</si>
  <si>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</si>
  <si>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</si>
  <si>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</si>
  <si>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</si>
  <si>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</si>
  <si>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</si>
  <si>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</si>
  <si>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</si>
  <si>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</si>
  <si>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</si>
  <si>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</si>
  <si>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</si>
  <si>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</si>
  <si>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</si>
  <si>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</si>
  <si>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</si>
  <si>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</si>
  <si>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</si>
  <si>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</si>
  <si>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</si>
  <si>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</si>
  <si>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</si>
  <si>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</si>
  <si>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</si>
  <si>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</si>
  <si>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</si>
  <si>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</si>
  <si>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</si>
  <si>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</si>
  <si>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</si>
  <si>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</si>
  <si>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</si>
  <si>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</si>
  <si>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</si>
  <si>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</si>
  <si>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</si>
  <si>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</si>
  <si>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</si>
  <si>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</si>
  <si>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</si>
  <si>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</si>
  <si>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</si>
  <si>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</si>
  <si>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</si>
  <si>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</si>
  <si>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</si>
  <si>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</si>
  <si>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</si>
  <si>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</si>
  <si>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</si>
  <si>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</si>
  <si>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</si>
  <si>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</si>
  <si>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</si>
  <si>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</si>
  <si>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</si>
  <si>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</si>
  <si>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</si>
  <si>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</si>
  <si>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</si>
  <si>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</si>
  <si>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</si>
  <si>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</si>
  <si>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</si>
  <si>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</si>
  <si>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</si>
  <si>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</si>
  <si>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</si>
  <si>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</si>
  <si>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</si>
  <si>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</si>
  <si>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</si>
  <si>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</si>
  <si>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</si>
  <si>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</si>
  <si>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</si>
  <si>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</si>
  <si>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</si>
  <si>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</si>
  <si>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</si>
  <si>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</si>
  <si>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</si>
  <si>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</si>
  <si>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</si>
  <si>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</si>
  <si>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</si>
  <si>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</si>
  <si>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</si>
  <si>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</si>
  <si>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</si>
  <si>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</si>
  <si>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</si>
  <si>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</si>
  <si>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</si>
  <si>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</si>
  <si>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</si>
  <si>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</si>
  <si>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</si>
  <si>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</si>
  <si>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</si>
  <si>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</si>
  <si>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</si>
  <si>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</si>
  <si>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</si>
  <si>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</si>
  <si>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</si>
  <si>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</si>
  <si>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</si>
  <si>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</si>
  <si>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</si>
  <si>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</si>
  <si>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</si>
  <si>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</si>
  <si>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</si>
  <si>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</si>
  <si>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</si>
  <si>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</si>
  <si>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</si>
  <si>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</si>
  <si>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</si>
  <si>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</si>
  <si>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</si>
  <si>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</si>
  <si>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</si>
  <si>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</si>
  <si>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</si>
  <si>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</si>
  <si>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</si>
  <si>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</si>
  <si>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</si>
  <si>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</si>
  <si>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</si>
  <si>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</si>
  <si>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</si>
  <si>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</si>
  <si>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</si>
  <si>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</si>
  <si>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</si>
  <si>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</si>
  <si>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</si>
  <si>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</si>
  <si>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</si>
  <si>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</si>
  <si>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</si>
  <si>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</si>
  <si>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</si>
  <si>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</si>
  <si>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</si>
  <si>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</si>
  <si>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</si>
  <si>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</si>
  <si>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</si>
  <si>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</si>
  <si>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</si>
  <si>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</si>
  <si>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</si>
  <si>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</si>
  <si>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</si>
  <si>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</si>
  <si>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</si>
  <si>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</si>
  <si>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</si>
  <si>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</si>
  <si>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</si>
  <si>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</si>
  <si>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</si>
  <si>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</si>
  <si>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</si>
  <si>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</si>
  <si>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</si>
  <si>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</si>
  <si>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</si>
  <si>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</si>
  <si>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</si>
  <si>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</si>
  <si>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</si>
  <si>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</si>
  <si>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</si>
  <si>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</si>
  <si>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</si>
  <si>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</si>
  <si>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</si>
  <si>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</si>
  <si>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</si>
  <si>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</si>
  <si>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</si>
  <si>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</si>
  <si>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</si>
  <si>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</si>
  <si>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</si>
  <si>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</si>
  <si>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</si>
  <si>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</si>
  <si>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</si>
  <si>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</si>
  <si>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</si>
  <si>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</si>
  <si>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</si>
  <si>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</si>
  <si>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</si>
  <si>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</si>
  <si>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</si>
  <si>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</si>
  <si>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</si>
  <si>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</si>
  <si>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</si>
  <si>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</si>
  <si>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</si>
  <si>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</si>
  <si>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</si>
  <si>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</si>
  <si>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</si>
  <si>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</si>
  <si>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</si>
  <si>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</si>
  <si>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</si>
  <si>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</si>
  <si>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</si>
  <si>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</si>
  <si>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</si>
  <si>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</si>
  <si>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</si>
  <si>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</si>
  <si>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</si>
  <si>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</si>
  <si>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</si>
  <si>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</si>
  <si>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</si>
  <si>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</si>
  <si>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</si>
  <si>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</si>
  <si>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</si>
  <si>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</si>
  <si>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</si>
  <si>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</si>
  <si>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</si>
  <si>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</si>
  <si>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</si>
  <si>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</si>
  <si>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</si>
  <si>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</si>
  <si>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</si>
  <si>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</si>
  <si>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</si>
  <si>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</si>
  <si>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</si>
  <si>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</si>
  <si>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</si>
  <si>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</si>
  <si>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</si>
  <si>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</si>
  <si>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</si>
  <si>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</si>
  <si>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</si>
  <si>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</si>
  <si>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</si>
  <si>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</si>
  <si>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</si>
  <si>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</si>
  <si>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</si>
  <si>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</si>
  <si>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</si>
  <si>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</si>
  <si>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</si>
  <si>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</si>
  <si>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</si>
  <si>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</si>
  <si>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</si>
  <si>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</si>
  <si>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</si>
  <si>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</si>
  <si>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</si>
  <si>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</si>
  <si>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</si>
  <si>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</si>
  <si>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</si>
  <si>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</si>
  <si>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</si>
  <si>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</si>
  <si>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</si>
  <si>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</si>
  <si>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</si>
  <si>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</si>
  <si>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</si>
  <si>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</si>
  <si>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</si>
  <si>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</si>
  <si>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</si>
  <si>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</si>
  <si>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</si>
  <si>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</si>
  <si>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</si>
  <si>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</si>
  <si>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</si>
  <si>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</si>
  <si>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</si>
  <si>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</si>
  <si>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</si>
  <si>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</si>
  <si>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</si>
  <si>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</si>
  <si>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</si>
  <si>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</si>
  <si>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</si>
  <si>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</si>
  <si>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</si>
  <si>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</si>
  <si>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</si>
  <si>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</si>
  <si>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</si>
  <si>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</si>
  <si>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</si>
  <si>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</si>
  <si>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</si>
  <si>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</si>
  <si>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</si>
  <si>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</si>
  <si>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</si>
  <si>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</si>
  <si>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</si>
  <si>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</si>
  <si>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</si>
  <si>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</si>
  <si>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</si>
  <si>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</si>
  <si>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</si>
  <si>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</si>
  <si>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</si>
  <si>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</si>
  <si>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</si>
  <si>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</si>
  <si>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</si>
  <si>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</si>
  <si>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</si>
  <si>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</si>
  <si>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</si>
  <si>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</si>
  <si>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</si>
  <si>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</si>
  <si>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</si>
  <si>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</si>
  <si>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</si>
  <si>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</si>
  <si>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</si>
  <si>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</si>
  <si>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</si>
  <si>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</si>
  <si>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</si>
  <si>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</si>
  <si>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</si>
  <si>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</si>
  <si>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</si>
  <si>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</si>
  <si>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</si>
  <si>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</si>
  <si>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</si>
  <si>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</si>
  <si>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</si>
  <si>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</si>
  <si>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</si>
  <si>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</si>
  <si>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</si>
  <si>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</si>
  <si>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</si>
  <si>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</si>
  <si>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</si>
  <si>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</si>
  <si>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</si>
  <si>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</si>
  <si>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</si>
  <si>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</si>
  <si>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</si>
  <si>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</si>
  <si>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</si>
  <si>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</si>
  <si>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</si>
  <si>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</si>
  <si>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</si>
  <si>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</si>
  <si>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</si>
  <si>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</si>
  <si>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</si>
  <si>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</si>
  <si>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</si>
  <si>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</si>
  <si>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</si>
  <si>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</si>
  <si>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</si>
  <si>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</si>
  <si>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</si>
  <si>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</si>
  <si>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</si>
  <si>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</si>
  <si>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</si>
  <si>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</si>
  <si>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</si>
  <si>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</si>
  <si>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</si>
  <si>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</si>
  <si>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</si>
  <si>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</si>
  <si>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</si>
  <si>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</si>
  <si>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</si>
  <si>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</si>
  <si>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</si>
  <si>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</si>
  <si>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</si>
  <si>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</si>
  <si>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</si>
  <si>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</si>
  <si>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</si>
  <si>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</si>
  <si>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</si>
  <si>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</si>
  <si>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</si>
  <si>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</si>
  <si>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</si>
  <si>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</si>
  <si>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</si>
  <si>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</si>
  <si>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</si>
  <si>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</si>
  <si>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</si>
  <si>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</si>
  <si>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</si>
  <si>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</si>
  <si>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</si>
  <si>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</si>
  <si>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</si>
  <si>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</si>
  <si>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</si>
  <si>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</si>
  <si>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</si>
  <si>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</si>
  <si>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</si>
  <si>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</si>
  <si>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</si>
  <si>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</si>
  <si>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</si>
  <si>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</si>
  <si>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</si>
  <si>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</si>
  <si>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</si>
  <si>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</si>
  <si>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</si>
  <si>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</si>
  <si>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</si>
  <si>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</si>
  <si>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</si>
  <si>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</si>
  <si>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</si>
  <si>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</si>
  <si>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</si>
  <si>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</si>
  <si>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</si>
  <si>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</si>
  <si>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</si>
  <si>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</si>
  <si>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</si>
  <si>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</si>
  <si>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</si>
  <si>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</si>
  <si>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</si>
  <si>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</si>
  <si>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</si>
  <si>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</si>
  <si>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</si>
  <si>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</si>
  <si>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</si>
  <si>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</si>
  <si>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</si>
  <si>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</si>
  <si>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</si>
  <si>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</si>
  <si>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</si>
  <si>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</si>
  <si>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</si>
  <si>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</si>
  <si>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</si>
  <si>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</si>
  <si>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</si>
  <si>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</si>
  <si>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</si>
  <si>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</si>
  <si>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</si>
  <si>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</si>
  <si>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</si>
  <si>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</si>
  <si>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</si>
  <si>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</si>
  <si>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</si>
  <si>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</si>
  <si>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</si>
  <si>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</si>
  <si>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</si>
  <si>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</si>
  <si>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</si>
  <si>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</si>
  <si>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</si>
  <si>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</si>
  <si>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</si>
  <si>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</si>
  <si>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</si>
  <si>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</si>
  <si>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</si>
  <si>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</si>
  <si>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</si>
  <si>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</si>
  <si>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</si>
  <si>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</si>
  <si>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</si>
  <si>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</si>
  <si>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</si>
  <si>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</si>
  <si>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</si>
  <si>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</si>
  <si>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</si>
  <si>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</si>
  <si>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</si>
  <si>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</si>
  <si>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</si>
  <si>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</si>
  <si>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</si>
  <si>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</si>
  <si>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</si>
  <si>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</si>
  <si>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</si>
  <si>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</si>
  <si>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</si>
  <si>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</si>
  <si>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</si>
  <si>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</si>
  <si>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</si>
  <si>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</si>
  <si>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</si>
  <si>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</si>
  <si>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</si>
  <si>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</si>
  <si>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</si>
  <si>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</si>
  <si>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</si>
  <si>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</si>
  <si>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</si>
  <si>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</si>
  <si>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</si>
  <si>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</si>
  <si>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</si>
  <si>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</si>
  <si>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</si>
  <si>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</si>
  <si>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</si>
  <si>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</si>
  <si>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</si>
  <si>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</si>
  <si>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</si>
  <si>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</si>
  <si>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</si>
  <si>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</si>
  <si>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</si>
  <si>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</si>
  <si>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</si>
  <si>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</si>
  <si>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</si>
  <si>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</si>
  <si>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</si>
  <si>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</si>
  <si>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</si>
  <si>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</si>
  <si>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</si>
  <si>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</si>
  <si>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</si>
  <si>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</si>
  <si>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</si>
  <si>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</si>
  <si>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</si>
  <si>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</si>
  <si>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</si>
  <si>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</si>
  <si>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</si>
  <si>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</si>
  <si>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</si>
  <si>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</si>
  <si>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</si>
  <si>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</si>
  <si>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</si>
  <si>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</si>
  <si>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</si>
  <si>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</si>
  <si>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</si>
  <si>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</si>
  <si>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</si>
  <si>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</si>
  <si>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</si>
  <si>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</si>
  <si>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</si>
  <si>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</si>
  <si>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</si>
  <si>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</si>
  <si>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</si>
  <si>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</si>
  <si>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</si>
  <si>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</si>
  <si>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</si>
  <si>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</si>
  <si>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</si>
  <si>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</si>
  <si>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</si>
  <si>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</si>
  <si>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</si>
  <si>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</si>
  <si>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</si>
  <si>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</si>
  <si>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</si>
  <si>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</si>
  <si>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</si>
  <si>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</si>
  <si>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</si>
  <si>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</si>
  <si>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</si>
  <si>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</si>
  <si>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</si>
  <si>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</si>
  <si>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</si>
  <si>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</si>
  <si>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</si>
  <si>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</si>
  <si>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</si>
  <si>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</si>
  <si>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</si>
  <si>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</si>
  <si>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</si>
  <si>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</si>
  <si>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</si>
  <si>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</si>
  <si>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</si>
  <si>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</si>
  <si>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</si>
  <si>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</si>
  <si>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</si>
  <si>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</si>
  <si>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</si>
  <si>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</si>
  <si>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</si>
  <si>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</si>
  <si>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</si>
  <si>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</si>
  <si>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</si>
  <si>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</si>
  <si>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</si>
  <si>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</si>
  <si>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</si>
  <si>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</si>
  <si>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</si>
  <si>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</si>
  <si>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</si>
  <si>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</si>
  <si>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</si>
  <si>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</si>
  <si>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</si>
  <si>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</si>
  <si>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</si>
  <si>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</si>
  <si>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</si>
  <si>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</si>
  <si>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</si>
  <si>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</si>
  <si>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</si>
  <si>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</si>
  <si>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</si>
  <si>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</si>
  <si>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</si>
  <si>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</si>
  <si>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</si>
  <si>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</si>
  <si>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</si>
  <si>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</si>
  <si>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</si>
  <si>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</si>
  <si>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</si>
  <si>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</si>
  <si>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</si>
  <si>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</si>
  <si>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</si>
  <si>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</si>
  <si>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</si>
  <si>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</si>
  <si>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</si>
  <si>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</si>
  <si>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</si>
  <si>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</si>
  <si>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</si>
  <si>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</si>
  <si>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</si>
  <si>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</si>
  <si>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</si>
  <si>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</si>
  <si>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</si>
  <si>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</si>
  <si>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</si>
  <si>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</si>
  <si>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</si>
  <si>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</si>
  <si>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</si>
  <si>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</si>
  <si>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</si>
  <si>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</si>
  <si>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</si>
  <si>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</si>
  <si>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</si>
  <si>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</si>
  <si>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</si>
  <si>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</si>
  <si>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</si>
  <si>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</si>
  <si>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</si>
  <si>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</si>
  <si>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</si>
  <si>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</si>
  <si>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</si>
  <si>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</si>
  <si>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</si>
  <si>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</si>
  <si>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</si>
  <si>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</si>
  <si>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</si>
  <si>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</si>
  <si>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</si>
  <si>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</si>
  <si>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</si>
  <si>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</si>
  <si>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</si>
  <si>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</si>
  <si>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</si>
  <si>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</si>
  <si>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</si>
  <si>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</si>
  <si>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</si>
  <si>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</si>
  <si>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</si>
  <si>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</si>
  <si>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</si>
  <si>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</si>
  <si>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</si>
  <si>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</si>
  <si>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</si>
  <si>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</si>
  <si>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</si>
  <si>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</si>
  <si>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</si>
  <si>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</si>
  <si>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</si>
  <si>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</si>
  <si>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</si>
  <si>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</si>
  <si>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</si>
  <si>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</si>
  <si>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</si>
  <si>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</si>
  <si>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</si>
  <si>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</si>
  <si>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</si>
  <si>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</si>
  <si>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</si>
  <si>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</si>
  <si>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</si>
  <si>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</si>
  <si>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</si>
  <si>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</si>
  <si>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</si>
  <si>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</si>
  <si>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</si>
  <si>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</si>
  <si>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</si>
  <si>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</si>
  <si>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</si>
  <si>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</si>
  <si>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</si>
  <si>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</si>
  <si>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</si>
  <si>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</si>
  <si>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</si>
  <si>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</si>
  <si>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</si>
  <si>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</si>
  <si>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</si>
  <si>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</si>
  <si>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</si>
  <si>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</si>
  <si>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</si>
  <si>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</si>
  <si>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</si>
  <si>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</si>
  <si>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</si>
  <si>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</si>
  <si>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</si>
  <si>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</si>
  <si>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</si>
  <si>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</si>
  <si>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</si>
  <si>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</si>
  <si>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</si>
  <si>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</si>
  <si>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</si>
  <si>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</si>
  <si>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</si>
  <si>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</si>
  <si>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</si>
  <si>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</si>
  <si>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</si>
  <si>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</si>
  <si>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</si>
  <si>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</si>
  <si>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</si>
  <si>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</si>
  <si>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</si>
  <si>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</si>
  <si>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</si>
  <si>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</si>
  <si>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</si>
  <si>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</si>
  <si>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</si>
  <si>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</si>
  <si>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</si>
  <si>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</si>
  <si>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</si>
  <si>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</si>
  <si>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</si>
  <si>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</si>
  <si>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</si>
  <si>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</si>
  <si>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</si>
  <si>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</si>
  <si>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</si>
  <si>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</si>
  <si>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</si>
  <si>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</si>
  <si>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</si>
  <si>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</si>
  <si>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</si>
  <si>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</si>
  <si>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</si>
  <si>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</si>
  <si>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</si>
  <si>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</si>
  <si>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</si>
  <si>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</si>
  <si>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</si>
  <si>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</si>
  <si>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</si>
  <si>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</si>
  <si>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</si>
  <si>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</si>
  <si>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</si>
  <si>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</si>
  <si>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</si>
  <si>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</si>
  <si>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</si>
  <si>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</si>
  <si>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</si>
  <si>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</si>
  <si>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</si>
  <si>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</si>
  <si>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</si>
  <si>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</si>
  <si>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</si>
  <si>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</si>
  <si>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</si>
  <si>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</si>
  <si>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</si>
  <si>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</si>
  <si>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</si>
  <si>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</si>
  <si>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</si>
  <si>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</si>
  <si>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</si>
  <si>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</si>
  <si>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</si>
  <si>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</si>
  <si>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</si>
  <si>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</si>
  <si>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</si>
  <si>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</si>
  <si>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</si>
  <si>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</si>
  <si>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</si>
  <si>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</si>
  <si>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</si>
  <si>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</si>
  <si>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</si>
  <si>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</si>
  <si>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</si>
  <si>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</si>
  <si>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</si>
  <si>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</si>
  <si>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</si>
  <si>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</si>
  <si>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</si>
  <si>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</si>
  <si>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</si>
  <si>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</si>
  <si>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</si>
  <si>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</si>
  <si>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</si>
  <si>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</si>
  <si>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</si>
  <si>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</si>
  <si>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</si>
  <si>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</si>
  <si>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</si>
  <si>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</si>
  <si>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</si>
  <si>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</si>
  <si>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</si>
  <si>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</si>
  <si>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</si>
  <si>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</si>
  <si>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</si>
  <si>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</si>
  <si>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</si>
  <si>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</si>
  <si>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</si>
  <si>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</si>
  <si>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</si>
  <si>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</si>
  <si>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</si>
  <si>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</si>
  <si>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</si>
  <si>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</si>
  <si>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</si>
  <si>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</si>
  <si>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</si>
  <si>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</si>
  <si>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</si>
  <si>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</si>
  <si>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</si>
  <si>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</si>
  <si>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</si>
  <si>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</si>
  <si>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</si>
  <si>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</si>
  <si>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</si>
  <si>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</si>
  <si>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</si>
  <si>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</si>
  <si>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</si>
  <si>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</si>
  <si>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</si>
  <si>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</si>
  <si>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</si>
  <si>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</si>
  <si>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</si>
  <si>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</si>
  <si>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</si>
  <si>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</si>
  <si>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</si>
  <si>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</si>
  <si>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</si>
  <si>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</si>
  <si>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</si>
  <si>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</si>
  <si>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</si>
  <si>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</si>
  <si>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</si>
  <si>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</si>
  <si>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</si>
  <si>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</si>
  <si>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</si>
  <si>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</si>
  <si>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</si>
  <si>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</si>
  <si>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</si>
  <si>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</si>
  <si>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</si>
  <si>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</si>
  <si>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</si>
  <si>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</si>
  <si>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</si>
  <si>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</si>
  <si>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</si>
  <si>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</si>
  <si>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</si>
  <si>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</si>
  <si>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</si>
  <si>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</si>
  <si>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</si>
  <si>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</si>
  <si>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</si>
  <si>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</si>
  <si>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</si>
  <si>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</si>
  <si>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</si>
  <si>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</si>
  <si>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</si>
  <si>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</si>
  <si>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</si>
  <si>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</si>
  <si>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</si>
  <si>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</si>
  <si>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</si>
  <si>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</si>
  <si>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</si>
  <si>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</si>
  <si>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</si>
  <si>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</si>
  <si>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</si>
  <si>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</si>
  <si>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</si>
  <si>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</si>
  <si>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</si>
  <si>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</si>
  <si>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</si>
  <si>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</si>
  <si>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</si>
  <si>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</si>
  <si>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</si>
  <si>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</si>
  <si>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</si>
  <si>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</si>
  <si>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</si>
  <si>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</si>
  <si>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</si>
  <si>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</si>
  <si>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</si>
  <si>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</si>
  <si>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</si>
  <si>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</si>
  <si>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</si>
  <si>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</si>
  <si>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</si>
  <si>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</si>
  <si>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</si>
  <si>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</si>
  <si>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</si>
  <si>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</si>
  <si>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</si>
  <si>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</si>
  <si>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</si>
  <si>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</si>
  <si>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</si>
  <si>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</si>
  <si>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</si>
  <si>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</si>
  <si>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</si>
  <si>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</si>
  <si>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</si>
  <si>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</si>
  <si>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</si>
  <si>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</si>
  <si>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</si>
  <si>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</si>
  <si>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</si>
  <si>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</si>
  <si>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</si>
  <si>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</si>
  <si>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</si>
  <si>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</si>
  <si>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</si>
  <si>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</si>
  <si>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</si>
  <si>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</si>
  <si>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</si>
  <si>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</si>
  <si>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</si>
  <si>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</si>
  <si>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</si>
  <si>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</si>
  <si>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</si>
  <si>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</si>
  <si>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</si>
  <si>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</si>
  <si>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</si>
  <si>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</si>
  <si>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</si>
  <si>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</si>
  <si>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</si>
  <si>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</si>
  <si>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</si>
  <si>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</si>
  <si>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</si>
  <si>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</si>
  <si>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</si>
  <si>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</si>
  <si>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</si>
  <si>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</si>
  <si>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</si>
  <si>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</si>
  <si>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</si>
  <si>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</si>
  <si>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</si>
  <si>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</si>
  <si>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</si>
  <si>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</si>
  <si>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</si>
  <si>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</si>
  <si>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</si>
  <si>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</si>
  <si>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</si>
  <si>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</si>
  <si>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</si>
  <si>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</si>
  <si>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</si>
  <si>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</si>
  <si>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</si>
  <si>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</si>
  <si>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</si>
  <si>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</si>
  <si>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</si>
  <si>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</si>
  <si>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</si>
  <si>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</si>
  <si>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</si>
  <si>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</si>
  <si>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</si>
  <si>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</si>
  <si>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</si>
  <si>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</si>
  <si>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</si>
  <si>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</si>
  <si>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</si>
  <si>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</si>
  <si>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</si>
  <si>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</si>
  <si>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</si>
  <si>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</si>
  <si>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</si>
  <si>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</si>
  <si>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</si>
  <si>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</si>
  <si>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</si>
  <si>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</si>
  <si>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</si>
  <si>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</si>
  <si>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</si>
  <si>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</si>
  <si>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</si>
  <si>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</si>
  <si>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</si>
  <si>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</si>
  <si>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</si>
  <si>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</si>
  <si>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</si>
  <si>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</si>
  <si>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</si>
  <si>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</si>
  <si>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</si>
  <si>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</si>
  <si>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</si>
  <si>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</si>
  <si>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</si>
  <si>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</si>
  <si>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</si>
  <si>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</si>
  <si>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</si>
  <si>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</si>
  <si>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</si>
  <si>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</si>
  <si>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</si>
  <si>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</si>
  <si>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</si>
  <si>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</si>
  <si>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</si>
  <si>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</si>
  <si>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</si>
  <si>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</si>
  <si>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</si>
  <si>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</si>
  <si>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</si>
  <si>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</si>
  <si>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</si>
  <si>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</si>
  <si>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</si>
  <si>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</si>
  <si>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</si>
  <si>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</si>
  <si>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</si>
  <si>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</si>
  <si>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</si>
  <si>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</si>
  <si>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</si>
  <si>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</si>
  <si>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</si>
  <si>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</si>
  <si>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</si>
  <si>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</si>
  <si>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</si>
  <si>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</si>
  <si>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</si>
  <si>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</si>
  <si>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</si>
  <si>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</si>
  <si>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</si>
  <si>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</si>
  <si>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</si>
  <si>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</si>
  <si>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</si>
  <si>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</si>
  <si>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</si>
  <si>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</si>
  <si>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</si>
  <si>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</si>
  <si>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</si>
  <si>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</si>
  <si>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</si>
  <si>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</si>
  <si>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</si>
  <si>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</si>
  <si>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</si>
  <si>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</si>
  <si>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</si>
  <si>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</si>
  <si>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</si>
  <si>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</si>
  <si>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</si>
  <si>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</si>
  <si>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</si>
  <si>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</si>
  <si>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</si>
  <si>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</si>
  <si>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</si>
  <si>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</si>
  <si>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</si>
  <si>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</si>
  <si>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</si>
  <si>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</si>
  <si>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</si>
  <si>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</si>
  <si>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</si>
  <si>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</si>
  <si>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</si>
  <si>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</si>
  <si>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</si>
  <si>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</si>
  <si>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</si>
  <si>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</si>
  <si>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</si>
  <si>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</si>
  <si>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</si>
  <si>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</si>
  <si>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</si>
  <si>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</si>
  <si>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</si>
  <si>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</si>
  <si>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</si>
  <si>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</si>
  <si>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</si>
  <si>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</si>
  <si>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</si>
  <si>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</si>
  <si>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</si>
  <si>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</si>
  <si>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</si>
  <si>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</si>
  <si>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</si>
  <si>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</si>
  <si>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</si>
  <si>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</si>
  <si>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</si>
  <si>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</si>
  <si>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</si>
  <si>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</si>
  <si>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</si>
  <si>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</si>
  <si>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</si>
  <si>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</si>
  <si>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</si>
  <si>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</si>
  <si>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</si>
  <si>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</si>
  <si>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</si>
  <si>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</si>
  <si>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</si>
  <si>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</si>
  <si>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</si>
  <si>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</si>
  <si>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</si>
  <si>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</si>
  <si>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</si>
  <si>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</si>
  <si>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</si>
  <si>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</si>
  <si>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</si>
  <si>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</si>
  <si>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</si>
  <si>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</si>
  <si>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</si>
  <si>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</si>
  <si>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</si>
  <si>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</si>
  <si>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</si>
  <si>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</si>
  <si>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</si>
  <si>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</si>
  <si>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</si>
  <si>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</si>
  <si>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</si>
  <si>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</si>
  <si>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</si>
  <si>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</si>
  <si>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</si>
  <si>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</si>
  <si>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</si>
  <si>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</si>
  <si>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</si>
  <si>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</si>
  <si>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</si>
  <si>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</si>
  <si>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</si>
  <si>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</si>
  <si>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</si>
  <si>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</si>
  <si>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</si>
  <si>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</si>
  <si>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</si>
  <si>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</si>
  <si>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</si>
  <si>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</si>
  <si>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</si>
  <si>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</si>
  <si>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</si>
  <si>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</si>
  <si>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</si>
  <si>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</si>
  <si>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</si>
  <si>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</si>
  <si>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</si>
  <si>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</si>
  <si>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</si>
  <si>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</si>
  <si>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</si>
  <si>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</si>
  <si>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</si>
  <si>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</si>
  <si>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</si>
  <si>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</si>
  <si>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</si>
  <si>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</si>
  <si>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</si>
  <si>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</si>
  <si>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</si>
  <si>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</si>
  <si>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</si>
  <si>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</si>
  <si>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</si>
  <si>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</si>
  <si>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</si>
  <si>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</si>
  <si>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</si>
  <si>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</si>
  <si>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</si>
  <si>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</si>
  <si>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</si>
  <si>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</si>
  <si>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</si>
  <si>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</si>
  <si>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</si>
  <si>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</si>
  <si>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</si>
  <si>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</si>
  <si>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</si>
  <si>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</si>
  <si>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</si>
  <si>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</si>
  <si>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</si>
  <si>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</si>
  <si>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</si>
  <si>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</si>
  <si>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</si>
  <si>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</si>
  <si>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</si>
  <si>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</si>
  <si>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</si>
  <si>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</si>
  <si>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</si>
  <si>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</si>
  <si>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</si>
  <si>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</si>
  <si>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</si>
  <si>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</si>
  <si>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</si>
  <si>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</si>
  <si>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</si>
  <si>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</si>
  <si>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</si>
  <si>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</si>
  <si>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</si>
  <si>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</si>
  <si>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</si>
  <si>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</si>
  <si>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</si>
  <si>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</si>
  <si>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</si>
  <si>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</si>
  <si>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</si>
  <si>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</si>
  <si>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</si>
  <si>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</si>
  <si>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</si>
  <si>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</si>
  <si>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</si>
  <si>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</si>
  <si>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</si>
  <si>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</si>
  <si>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</si>
  <si>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</si>
  <si>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</si>
  <si>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</si>
  <si>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</si>
  <si>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</si>
  <si>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</si>
  <si>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</si>
  <si>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</si>
  <si>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</si>
  <si>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</si>
  <si>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</si>
  <si>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</si>
  <si>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</si>
  <si>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</si>
  <si>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</si>
  <si>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</si>
  <si>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</si>
  <si>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</si>
  <si>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</si>
  <si>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</si>
  <si>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</si>
  <si>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</si>
  <si>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</si>
  <si>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</si>
  <si>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</si>
  <si>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</si>
  <si>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</si>
  <si>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</si>
  <si>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</si>
  <si>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</si>
  <si>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</si>
  <si>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</si>
  <si>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</si>
  <si>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</si>
  <si>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</si>
  <si>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</si>
  <si>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</si>
  <si>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</si>
  <si>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</si>
  <si>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</si>
  <si>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</si>
  <si>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</si>
  <si>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</si>
  <si>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</si>
  <si>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</si>
  <si>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</si>
  <si>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</si>
  <si>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</si>
  <si>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</si>
  <si>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</si>
  <si>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</si>
  <si>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</si>
  <si>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</si>
  <si>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</si>
  <si>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</si>
  <si>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</si>
  <si>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</si>
  <si>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</si>
  <si>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</si>
  <si>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</si>
  <si>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</si>
  <si>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</si>
  <si>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</si>
  <si>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</si>
  <si>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</si>
  <si>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</si>
  <si>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</si>
  <si>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</si>
  <si>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</si>
  <si>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</si>
  <si>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</si>
  <si>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</si>
  <si>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</si>
  <si>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</si>
  <si>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</si>
  <si>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</si>
  <si>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</si>
  <si>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</si>
  <si>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</si>
  <si>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</si>
  <si>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</si>
  <si>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</si>
  <si>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</si>
  <si>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</si>
  <si>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</si>
  <si>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</si>
  <si>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</si>
  <si>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</si>
  <si>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</si>
  <si>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</si>
  <si>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</si>
  <si>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</si>
  <si>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</si>
  <si>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</si>
  <si>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</si>
  <si>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</si>
  <si>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</si>
  <si>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</si>
  <si>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</si>
  <si>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</si>
  <si>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</si>
  <si>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</si>
  <si>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</si>
  <si>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</si>
  <si>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</si>
  <si>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</si>
  <si>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</si>
  <si>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</si>
  <si>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</si>
  <si>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</si>
  <si>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</si>
  <si>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</si>
  <si>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</si>
  <si>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</si>
  <si>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</si>
  <si>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</si>
  <si>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</si>
  <si>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</si>
  <si>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</si>
  <si>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</si>
  <si>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</si>
  <si>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</si>
  <si>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</si>
  <si>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</si>
  <si>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</si>
  <si>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</si>
  <si>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</si>
  <si>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</si>
  <si>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</si>
  <si>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</si>
  <si>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</si>
  <si>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</si>
  <si>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</si>
  <si>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</si>
  <si>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</si>
  <si>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</si>
  <si>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</si>
  <si>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</si>
  <si>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</si>
  <si>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</si>
  <si>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</si>
  <si>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</si>
  <si>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</si>
  <si>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</si>
  <si>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</si>
  <si>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</si>
  <si>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</si>
  <si>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</si>
  <si>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</si>
  <si>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</si>
  <si>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</si>
  <si>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</si>
  <si>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</si>
  <si>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</si>
  <si>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</si>
  <si>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</si>
  <si>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</si>
  <si>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</si>
  <si>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</si>
  <si>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</si>
  <si>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</si>
  <si>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</si>
  <si>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</si>
  <si>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</si>
  <si>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</si>
  <si>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</si>
  <si>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</si>
  <si>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</si>
  <si>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</si>
  <si>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</si>
  <si>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</si>
  <si>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</si>
  <si>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</si>
  <si>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</si>
  <si>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</si>
  <si>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</si>
  <si>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</si>
  <si>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</si>
  <si>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</si>
  <si>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</si>
  <si>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</si>
  <si>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</si>
  <si>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</si>
  <si>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</si>
  <si>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</si>
  <si>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</si>
  <si>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</si>
  <si>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</si>
  <si>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</si>
  <si>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</si>
  <si>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</si>
  <si>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</si>
  <si>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</si>
  <si>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</si>
  <si>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</si>
  <si>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</si>
  <si>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</si>
  <si>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</si>
  <si>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</si>
  <si>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</si>
  <si>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</si>
  <si>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</si>
  <si>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</si>
  <si>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</si>
  <si>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</si>
  <si>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</si>
  <si>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</si>
  <si>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</si>
  <si>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</si>
  <si>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</si>
  <si>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</si>
  <si>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</si>
  <si>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</si>
  <si>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</si>
  <si>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</si>
  <si>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</si>
  <si>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</si>
  <si>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</si>
  <si>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</si>
  <si>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</si>
  <si>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</si>
  <si>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</si>
  <si>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</si>
  <si>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</si>
  <si>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</si>
  <si>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</si>
  <si>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</si>
  <si>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</si>
  <si>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</si>
  <si>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</si>
  <si>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</si>
  <si>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</si>
  <si>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</si>
  <si>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</si>
  <si>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</si>
  <si>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</si>
  <si>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</si>
  <si>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</si>
  <si>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</si>
  <si>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</si>
  <si>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</si>
  <si>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</si>
  <si>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</si>
  <si>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</si>
  <si>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</si>
  <si>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</si>
  <si>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</si>
  <si>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</si>
  <si>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</si>
  <si>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</si>
  <si>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</si>
  <si>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</si>
  <si>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</si>
  <si>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</si>
  <si>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</si>
  <si>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</si>
  <si>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</si>
  <si>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</si>
  <si>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</si>
  <si>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</si>
  <si>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</si>
  <si>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</si>
  <si>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</si>
  <si>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</si>
  <si>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</si>
  <si>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</si>
  <si>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</si>
  <si>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</si>
  <si>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</si>
  <si>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</si>
  <si>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</si>
  <si>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</si>
  <si>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</si>
  <si>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</si>
  <si>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</si>
  <si>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</si>
  <si>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</si>
  <si>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</si>
  <si>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</si>
  <si>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</si>
  <si>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</si>
  <si>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</si>
  <si>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</si>
  <si>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</si>
  <si>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</si>
  <si>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</si>
  <si>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</si>
  <si>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</si>
  <si>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</si>
  <si>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</si>
  <si>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</si>
  <si>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</si>
  <si>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</si>
  <si>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</si>
  <si>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</si>
  <si>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</si>
  <si>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</si>
  <si>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</si>
  <si>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</si>
  <si>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</si>
  <si>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</si>
  <si>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</si>
  <si>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</si>
  <si>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</si>
  <si>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</si>
  <si>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</si>
  <si>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</si>
  <si>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</si>
  <si>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</si>
  <si>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</si>
  <si>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</si>
  <si>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</si>
  <si>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</si>
  <si>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</si>
  <si>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</si>
  <si>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</si>
  <si>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</si>
  <si>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</si>
  <si>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</si>
  <si>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</si>
  <si>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</si>
  <si>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</si>
  <si>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</si>
  <si>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</si>
  <si>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</si>
  <si>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</si>
  <si>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</si>
  <si>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</si>
  <si>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</si>
  <si>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</si>
  <si>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</si>
  <si>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</si>
  <si>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</si>
  <si>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</si>
  <si>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</si>
  <si>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</si>
  <si>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</si>
  <si>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</si>
  <si>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</si>
  <si>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</si>
  <si>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</si>
  <si>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</si>
  <si>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</si>
  <si>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</si>
  <si>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</si>
  <si>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</si>
  <si>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</si>
  <si>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</si>
  <si>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</si>
  <si>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</si>
  <si>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</si>
  <si>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</si>
  <si>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</si>
  <si>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</si>
  <si>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</si>
  <si>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</si>
  <si>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</si>
  <si>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</si>
  <si>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</si>
  <si>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</si>
  <si>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</si>
  <si>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</si>
  <si>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</si>
  <si>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</si>
  <si>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</si>
  <si>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</si>
  <si>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</si>
  <si>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</si>
  <si>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</si>
  <si>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</si>
  <si>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</si>
  <si>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</si>
  <si>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</si>
  <si>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</si>
  <si>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</si>
  <si>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</si>
  <si>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</si>
  <si>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</si>
  <si>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</si>
  <si>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</si>
  <si>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</si>
  <si>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</si>
  <si>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</si>
  <si>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</si>
  <si>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</si>
  <si>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</si>
  <si>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</si>
  <si>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</si>
  <si>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</si>
  <si>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</si>
  <si>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</si>
  <si>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</si>
  <si>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</si>
  <si>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</si>
  <si>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</si>
  <si>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</si>
  <si>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</si>
  <si>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</si>
  <si>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</si>
  <si>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</si>
  <si>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</si>
  <si>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</si>
  <si>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</si>
  <si>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</si>
  <si>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</si>
  <si>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</si>
  <si>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</si>
  <si>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</si>
  <si>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</si>
  <si>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</si>
  <si>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</si>
  <si>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</si>
  <si>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</si>
  <si>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</si>
  <si>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</si>
  <si>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</si>
  <si>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</si>
  <si>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</si>
  <si>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</si>
  <si>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</si>
  <si>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</si>
  <si>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</si>
  <si>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</si>
  <si>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</si>
  <si>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</si>
  <si>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</si>
  <si>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</si>
  <si>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</si>
  <si>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</si>
  <si>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</si>
  <si>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</si>
  <si>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</si>
  <si>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</si>
  <si>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</si>
  <si>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</si>
  <si>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</si>
  <si>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</si>
  <si>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</si>
  <si>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</si>
  <si>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</si>
  <si>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</si>
  <si>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</si>
  <si>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</si>
  <si>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</si>
  <si>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</si>
  <si>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</si>
  <si>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</si>
  <si>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</si>
  <si>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</si>
  <si>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</si>
  <si>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</si>
  <si>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</si>
  <si>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</si>
  <si>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</si>
  <si>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</si>
  <si>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</si>
  <si>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</si>
  <si>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</si>
  <si>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</si>
  <si>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</si>
  <si>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</si>
  <si>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</si>
  <si>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</si>
  <si>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</si>
  <si>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</si>
  <si>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</si>
  <si>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</si>
  <si>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</si>
  <si>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</si>
  <si>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</si>
  <si>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</si>
  <si>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</si>
  <si>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</si>
  <si>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</si>
  <si>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</si>
  <si>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</si>
  <si>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</si>
  <si>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</si>
  <si>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</si>
  <si>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</si>
  <si>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</si>
  <si>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</si>
  <si>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</si>
  <si>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</si>
  <si>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</si>
  <si>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</si>
  <si>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</si>
  <si>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</si>
  <si>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</si>
  <si>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</si>
  <si>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</si>
  <si>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</si>
  <si>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</si>
  <si>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</si>
  <si>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</si>
  <si>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</si>
  <si>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</si>
  <si>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</si>
  <si>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</si>
  <si>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</si>
  <si>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</si>
  <si>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</si>
  <si>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</si>
  <si>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</si>
  <si>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</si>
  <si>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</si>
  <si>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</si>
  <si>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</si>
  <si>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</si>
  <si>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</si>
  <si>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</si>
  <si>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</si>
  <si>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</si>
  <si>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</si>
  <si>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</si>
  <si>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</si>
  <si>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</si>
  <si>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</si>
  <si>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</si>
  <si>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</si>
  <si>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</si>
  <si>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</si>
  <si>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</si>
  <si>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</si>
  <si>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</si>
  <si>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</si>
  <si>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</si>
  <si>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</si>
  <si>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</si>
  <si>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</si>
  <si>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</si>
  <si>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</si>
  <si>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</si>
  <si>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</si>
  <si>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</si>
  <si>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</si>
  <si>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</si>
  <si>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</si>
  <si>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</si>
  <si>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</si>
  <si>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</si>
  <si>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</si>
  <si>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</si>
  <si>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</si>
  <si>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</si>
  <si>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</si>
  <si>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</si>
  <si>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</si>
  <si>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</si>
  <si>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</si>
  <si>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</si>
  <si>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</si>
  <si>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</si>
  <si>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</si>
  <si>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</si>
  <si>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</si>
  <si>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</si>
  <si>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</si>
  <si>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</si>
  <si>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</si>
  <si>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</si>
  <si>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</si>
  <si>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</si>
  <si>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</si>
  <si>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</si>
  <si>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</si>
  <si>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</si>
  <si>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</si>
  <si>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</si>
  <si>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</si>
  <si>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</si>
  <si>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</si>
  <si>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</si>
  <si>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</si>
  <si>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</si>
  <si>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</si>
  <si>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</si>
  <si>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</si>
  <si>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</si>
  <si>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</si>
  <si>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</si>
  <si>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</si>
  <si>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</si>
  <si>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</si>
  <si>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</si>
  <si>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</si>
  <si>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</si>
  <si>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</si>
  <si>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</si>
  <si>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</si>
  <si>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</si>
  <si>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</si>
  <si>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</si>
  <si>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</si>
  <si>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</si>
  <si>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</si>
  <si>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</si>
  <si>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</si>
  <si>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</si>
  <si>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</si>
  <si>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</si>
  <si>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</si>
  <si>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</si>
  <si>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</si>
  <si>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</si>
  <si>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</si>
  <si>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</si>
  <si>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</si>
  <si>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</si>
  <si>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</si>
  <si>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</si>
  <si>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</si>
  <si>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</si>
  <si>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</si>
  <si>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</si>
  <si>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</si>
  <si>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</si>
  <si>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</si>
  <si>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</si>
  <si>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</si>
  <si>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</si>
  <si>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</si>
  <si>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</si>
  <si>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</si>
  <si>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</si>
  <si>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</si>
  <si>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</si>
  <si>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</si>
  <si>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</si>
  <si>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</si>
  <si>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</si>
  <si>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</si>
  <si>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</si>
  <si>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</si>
  <si>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</si>
  <si>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</si>
  <si>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</si>
  <si>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</si>
  <si>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</si>
  <si>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</si>
  <si>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</si>
  <si>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</si>
  <si>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</si>
  <si>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</si>
  <si>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</si>
  <si>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</si>
  <si>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</si>
  <si>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</si>
  <si>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</si>
  <si>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</si>
  <si>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</si>
  <si>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</si>
  <si>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</si>
  <si>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</si>
  <si>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</si>
  <si>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</si>
  <si>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</si>
  <si>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</si>
  <si>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</si>
  <si>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</si>
  <si>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</si>
  <si>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</si>
  <si>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</si>
  <si>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</si>
  <si>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</si>
  <si>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</si>
  <si>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</si>
  <si>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</si>
  <si>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</si>
  <si>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</si>
  <si>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</si>
  <si>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</si>
  <si>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</si>
  <si>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</si>
  <si>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</si>
  <si>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</si>
  <si>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</si>
  <si>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</si>
  <si>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</si>
  <si>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</si>
  <si>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</si>
  <si>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</si>
  <si>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</si>
  <si>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</si>
  <si>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</si>
  <si>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</si>
  <si>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</si>
  <si>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</si>
  <si>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</si>
  <si>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</si>
  <si>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</si>
  <si>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</si>
  <si>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</si>
  <si>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</si>
  <si>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</si>
  <si>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</si>
  <si>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</si>
  <si>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</si>
  <si>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</si>
  <si>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</si>
  <si>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</si>
  <si>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</si>
  <si>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</si>
  <si>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</si>
  <si>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</si>
  <si>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</si>
  <si>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</si>
  <si>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</si>
  <si>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</si>
  <si>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</si>
  <si>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</si>
  <si>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</si>
  <si>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</si>
  <si>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</si>
  <si>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</si>
  <si>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</si>
  <si>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</si>
  <si>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</si>
  <si>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</si>
  <si>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</si>
  <si>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</si>
  <si>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</si>
  <si>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</si>
  <si>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</si>
  <si>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</si>
  <si>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</si>
  <si>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</si>
  <si>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</si>
  <si>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</si>
  <si>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</si>
  <si>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</si>
  <si>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</si>
  <si>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</si>
  <si>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</si>
  <si>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</si>
  <si>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</si>
  <si>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</si>
  <si>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</si>
  <si>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</si>
  <si>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</si>
  <si>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</si>
  <si>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</si>
  <si>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</si>
  <si>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</si>
  <si>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</si>
  <si>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</si>
  <si>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</si>
  <si>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</si>
  <si>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</si>
  <si>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</si>
  <si>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</si>
  <si>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</si>
  <si>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</si>
  <si>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</si>
  <si>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</si>
  <si>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</si>
  <si>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</si>
  <si>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</si>
  <si>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</si>
  <si>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</si>
  <si>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</si>
  <si>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</si>
  <si>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</si>
  <si>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</si>
  <si>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</si>
  <si>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</si>
  <si>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</si>
  <si>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</si>
  <si>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</si>
  <si>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</si>
  <si>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</si>
  <si>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</si>
  <si>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</si>
  <si>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</si>
  <si>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</si>
  <si>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</si>
  <si>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</si>
  <si>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</si>
  <si>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</si>
  <si>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</si>
  <si>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</si>
  <si>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</si>
  <si>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</si>
  <si>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</si>
  <si>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</si>
  <si>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</si>
  <si>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</si>
  <si>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</si>
  <si>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</si>
  <si>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</si>
  <si>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</si>
  <si>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</si>
  <si>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</si>
  <si>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</si>
  <si>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</si>
  <si>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</si>
  <si>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</si>
  <si>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</si>
  <si>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</si>
  <si>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</si>
  <si>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</si>
  <si>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</si>
  <si>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</si>
  <si>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</si>
  <si>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</si>
  <si>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</si>
  <si>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</si>
  <si>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</si>
  <si>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</si>
  <si>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</si>
  <si>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</si>
  <si>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</si>
  <si>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</si>
  <si>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</si>
  <si>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</si>
  <si>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</si>
  <si>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</si>
  <si>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</si>
  <si>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</si>
  <si>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</si>
  <si>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</si>
  <si>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</si>
  <si>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</si>
  <si>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</si>
  <si>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</si>
  <si>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</si>
  <si>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</si>
  <si>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</si>
  <si>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</si>
  <si>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</si>
  <si>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</si>
  <si>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</si>
  <si>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</si>
  <si>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</si>
  <si>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</si>
  <si>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</si>
  <si>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</si>
  <si>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</si>
  <si>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</si>
  <si>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</si>
  <si>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</si>
  <si>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</si>
  <si>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</si>
  <si>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</si>
  <si>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</si>
  <si>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</si>
  <si>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</si>
  <si>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</si>
  <si>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</si>
  <si>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</si>
  <si>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</si>
  <si>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</si>
  <si>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</si>
  <si>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</si>
  <si>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</si>
  <si>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</si>
  <si>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</si>
  <si>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</si>
  <si>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</si>
  <si>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</si>
  <si>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</si>
  <si>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</si>
  <si>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</si>
  <si>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</si>
  <si>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</si>
  <si>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</si>
  <si>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</si>
  <si>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</si>
  <si>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</si>
  <si>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</si>
  <si>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</si>
  <si>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</si>
  <si>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</si>
  <si>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</si>
  <si>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</si>
  <si>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</si>
  <si>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</si>
  <si>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</si>
  <si>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</si>
  <si>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</si>
  <si>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</si>
  <si>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</si>
  <si>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</si>
  <si>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</si>
  <si>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</si>
  <si>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</si>
  <si>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</si>
  <si>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</si>
  <si>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</si>
  <si>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</si>
  <si>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</si>
  <si>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</si>
  <si>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</si>
  <si>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</si>
  <si>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</si>
  <si>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</si>
  <si>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</si>
  <si>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</si>
  <si>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</si>
  <si>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</si>
  <si>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</si>
  <si>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</si>
  <si>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</si>
  <si>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</si>
  <si>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</si>
  <si>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</si>
  <si>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</si>
  <si>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</si>
  <si>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</si>
  <si>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</si>
  <si>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</si>
  <si>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</si>
  <si>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</si>
  <si>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</si>
  <si>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</si>
  <si>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</si>
  <si>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</si>
  <si>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</si>
  <si>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</si>
  <si>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</si>
  <si>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</si>
  <si>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</si>
  <si>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</si>
  <si>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</si>
  <si>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</si>
  <si>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</si>
  <si>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</si>
  <si>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</si>
  <si>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</si>
  <si>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</si>
  <si>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</si>
  <si>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</si>
  <si>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</si>
  <si>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</si>
  <si>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</si>
  <si>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</si>
  <si>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</si>
  <si>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</si>
  <si>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</si>
  <si>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</si>
  <si>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</si>
  <si>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</si>
  <si>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</si>
  <si>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</si>
  <si>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</si>
  <si>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</si>
  <si>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</si>
  <si>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</si>
  <si>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</si>
  <si>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</si>
  <si>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</si>
  <si>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</si>
  <si>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</si>
  <si>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</si>
  <si>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</si>
  <si>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</si>
  <si>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</si>
  <si>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</si>
  <si>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</si>
  <si>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</si>
  <si>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</si>
  <si>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</si>
  <si>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</si>
  <si>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</si>
  <si>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</si>
  <si>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</si>
  <si>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</si>
  <si>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</si>
  <si>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</si>
  <si>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</si>
  <si>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</si>
  <si>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</si>
  <si>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</si>
  <si>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</si>
  <si>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</si>
  <si>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</si>
  <si>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</si>
  <si>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</si>
  <si>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</si>
  <si>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</si>
  <si>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</si>
  <si>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</si>
  <si>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</si>
  <si>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</si>
  <si>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</si>
  <si>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</si>
  <si>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</si>
  <si>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</si>
  <si>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</si>
  <si>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</si>
  <si>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</si>
  <si>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</si>
  <si>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</si>
  <si>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</si>
  <si>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</si>
  <si>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</si>
  <si>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</si>
  <si>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</si>
  <si>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</si>
  <si>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</si>
  <si>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</si>
  <si>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</si>
  <si>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</si>
  <si>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</si>
  <si>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</si>
  <si>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</si>
  <si>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</si>
  <si>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</si>
  <si>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</si>
  <si>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</si>
  <si>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</si>
  <si>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</si>
  <si>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</si>
  <si>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</si>
  <si>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</si>
  <si>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</si>
  <si>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</si>
  <si>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</si>
  <si>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</si>
  <si>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</si>
  <si>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</si>
  <si>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</si>
  <si>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</si>
  <si>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</si>
  <si>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</si>
  <si>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</si>
  <si>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</si>
  <si>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</si>
  <si>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</si>
  <si>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</si>
  <si>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</si>
  <si>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</si>
  <si>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</si>
  <si>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</si>
  <si>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</si>
  <si>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</si>
  <si>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</si>
  <si>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</si>
  <si>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</si>
  <si>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</si>
  <si>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</si>
  <si>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</si>
  <si>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</si>
  <si>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</si>
  <si>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</si>
  <si>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</si>
  <si>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</si>
  <si>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</si>
  <si>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</si>
  <si>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</si>
  <si>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</si>
  <si>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</si>
  <si>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</si>
  <si>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</si>
  <si>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</si>
  <si>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</si>
  <si>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</si>
  <si>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</si>
  <si>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</si>
  <si>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</si>
  <si>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</si>
  <si>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</si>
  <si>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</si>
  <si>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</si>
  <si>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</si>
  <si>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</si>
  <si>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</si>
  <si>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</si>
  <si>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</si>
  <si>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</si>
  <si>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</si>
  <si>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</si>
  <si>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</si>
  <si>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</si>
  <si>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</si>
  <si>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</si>
  <si>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</si>
  <si>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</si>
  <si>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</si>
  <si>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</si>
  <si>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</si>
  <si>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</si>
  <si>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</si>
  <si>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</si>
  <si>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</si>
  <si>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</si>
  <si>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</si>
  <si>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</si>
  <si>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</si>
  <si>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</si>
  <si>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</si>
  <si>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</si>
  <si>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</si>
  <si>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</si>
  <si>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</si>
  <si>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</si>
  <si>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</si>
  <si>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</si>
  <si>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</si>
  <si>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</si>
  <si>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</si>
  <si>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</si>
  <si>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</si>
  <si>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</si>
  <si>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</si>
  <si>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</si>
  <si>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</si>
  <si>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</si>
  <si>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</si>
  <si>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</si>
  <si>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</si>
  <si>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</si>
  <si>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</si>
  <si>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</si>
  <si>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</si>
  <si>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</si>
  <si>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</si>
  <si>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</si>
  <si>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</si>
  <si>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</si>
  <si>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</si>
  <si>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</si>
  <si>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</si>
  <si>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</si>
  <si>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</si>
  <si>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</si>
  <si>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</si>
  <si>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</si>
  <si>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</si>
  <si>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</si>
  <si>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</si>
  <si>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</si>
  <si>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</si>
  <si>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</si>
  <si>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</si>
  <si>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</si>
  <si>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</si>
  <si>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</si>
  <si>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</si>
  <si>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</si>
  <si>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</si>
  <si>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</si>
  <si>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</si>
  <si>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</si>
  <si>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</si>
  <si>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</si>
  <si>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</si>
  <si>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</si>
  <si>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</si>
  <si>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</si>
  <si>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</si>
  <si>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</si>
  <si>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</si>
  <si>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</si>
  <si>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</si>
  <si>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</si>
  <si>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</si>
  <si>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</si>
  <si>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</si>
  <si>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</si>
  <si>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</si>
  <si>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</si>
  <si>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</si>
  <si>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</si>
  <si>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</si>
  <si>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</si>
  <si>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</si>
  <si>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</si>
  <si>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</si>
  <si>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</si>
  <si>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</si>
  <si>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</si>
  <si>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</si>
  <si>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</si>
  <si>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</si>
  <si>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</si>
  <si>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</si>
  <si>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</si>
  <si>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</si>
  <si>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</si>
  <si>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</si>
  <si>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</si>
  <si>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</si>
  <si>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</si>
  <si>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</si>
  <si>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</si>
  <si>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</si>
  <si>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</si>
  <si>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</si>
  <si>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</si>
  <si>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</si>
  <si>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</si>
  <si>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</si>
  <si>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</si>
  <si>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</si>
  <si>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</si>
  <si>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</si>
  <si>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</si>
  <si>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</si>
  <si>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</si>
  <si>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</si>
  <si>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</si>
  <si>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</si>
  <si>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</si>
  <si>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</si>
  <si>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</si>
  <si>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</si>
  <si>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</si>
  <si>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</si>
  <si>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</si>
  <si>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</si>
  <si>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</si>
  <si>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</si>
  <si>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</si>
  <si>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</si>
  <si>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</si>
  <si>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</si>
  <si>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</si>
  <si>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</si>
  <si>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</si>
  <si>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</si>
  <si>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</si>
  <si>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</si>
  <si>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</si>
  <si>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</si>
  <si>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</si>
  <si>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</si>
  <si>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</si>
  <si>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</si>
  <si>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</si>
  <si>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</si>
  <si>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</si>
  <si>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</si>
  <si>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</si>
  <si>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</si>
  <si>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</si>
  <si>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</si>
  <si>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</si>
  <si>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</si>
  <si>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</si>
  <si>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</si>
  <si>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</si>
  <si>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</si>
  <si>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</si>
  <si>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</si>
  <si>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</si>
  <si>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</si>
  <si>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</si>
  <si>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</si>
  <si>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</si>
  <si>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</si>
  <si>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</si>
  <si>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</si>
  <si>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</si>
  <si>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</si>
  <si>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</si>
  <si>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</si>
  <si>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</si>
  <si>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</si>
  <si>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</si>
  <si>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</si>
  <si>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</si>
  <si>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</si>
  <si>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</si>
  <si>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</si>
  <si>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</si>
  <si>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</si>
  <si>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</si>
  <si>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</si>
  <si>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</si>
  <si>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</si>
  <si>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</si>
  <si>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</si>
  <si>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</si>
  <si>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</si>
  <si>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</si>
  <si>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</si>
  <si>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</si>
  <si>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</si>
  <si>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</si>
  <si>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</si>
  <si>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</si>
  <si>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</si>
  <si>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</si>
  <si>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</si>
  <si>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</si>
  <si>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</si>
  <si>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</si>
  <si>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</si>
  <si>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</si>
  <si>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</si>
  <si>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</si>
  <si>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</si>
  <si>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</si>
  <si>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</si>
  <si>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</si>
  <si>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</si>
  <si>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</si>
  <si>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</si>
  <si>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</si>
  <si>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</si>
  <si>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</si>
  <si>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</si>
  <si>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</si>
  <si>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</si>
  <si>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</si>
  <si>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</si>
  <si>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</si>
  <si>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</si>
  <si>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</si>
  <si>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</si>
  <si>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</si>
  <si>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</si>
  <si>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</si>
  <si>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</si>
  <si>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</si>
  <si>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</si>
  <si>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</si>
  <si>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</si>
  <si>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</si>
  <si>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</si>
  <si>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</si>
  <si>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</si>
  <si>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</si>
  <si>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</si>
  <si>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</si>
  <si>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</si>
  <si>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</si>
  <si>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</si>
  <si>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</si>
  <si>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</si>
  <si>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</si>
  <si>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</si>
  <si>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</si>
  <si>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</si>
  <si>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</si>
  <si>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</si>
  <si>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</si>
  <si>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</si>
  <si>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</si>
  <si>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</si>
  <si>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</si>
  <si>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</si>
  <si>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</si>
  <si>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</si>
  <si>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</si>
  <si>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</si>
  <si>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</si>
  <si>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</si>
  <si>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</si>
  <si>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</si>
  <si>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</si>
  <si>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</si>
  <si>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</si>
  <si>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</si>
  <si>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</si>
  <si>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</si>
  <si>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</si>
  <si>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</si>
  <si>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</si>
  <si>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</si>
  <si>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</si>
  <si>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</si>
  <si>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</si>
  <si>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</si>
  <si>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</si>
  <si>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</si>
  <si>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</si>
  <si>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</si>
  <si>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</si>
  <si>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</si>
  <si>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</si>
  <si>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</si>
  <si>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</si>
  <si>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</si>
  <si>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</si>
  <si>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</si>
  <si>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</si>
  <si>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</si>
  <si>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</si>
  <si>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</si>
  <si>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</si>
  <si>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</si>
  <si>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</si>
  <si>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</si>
  <si>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</si>
  <si>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</si>
  <si>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</si>
  <si>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</si>
  <si>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</si>
  <si>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</si>
  <si>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</si>
  <si>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</si>
  <si>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</si>
  <si>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</si>
  <si>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</si>
  <si>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</si>
  <si>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</si>
  <si>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</si>
  <si>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</si>
  <si>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</si>
  <si>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</si>
  <si>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</si>
  <si>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</si>
  <si>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</si>
  <si>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</si>
  <si>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</si>
  <si>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</si>
  <si>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</si>
  <si>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</si>
  <si>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</si>
  <si>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</si>
  <si>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</si>
  <si>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</si>
  <si>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</si>
  <si>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</si>
  <si>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</si>
  <si>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</si>
  <si>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</si>
  <si>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</si>
  <si>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</si>
  <si>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</si>
  <si>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</si>
  <si>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</si>
  <si>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</si>
  <si>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</si>
  <si>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</si>
  <si>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</si>
  <si>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</si>
  <si>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</si>
  <si>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</si>
  <si>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</si>
  <si>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</si>
  <si>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</si>
  <si>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</si>
  <si>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</si>
  <si>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</si>
  <si>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</si>
  <si>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</si>
  <si>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</si>
  <si>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</si>
  <si>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</si>
  <si>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</si>
  <si>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</si>
  <si>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</si>
  <si>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</si>
  <si>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</si>
  <si>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</si>
  <si>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</si>
  <si>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</si>
  <si>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</si>
  <si>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</si>
  <si>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</si>
  <si>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</si>
  <si>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</si>
  <si>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</si>
  <si>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</si>
  <si>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</si>
  <si>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</si>
  <si>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</si>
  <si>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</si>
  <si>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</si>
  <si>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</si>
  <si>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</si>
  <si>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</si>
  <si>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</si>
  <si>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</si>
  <si>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</si>
  <si>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</si>
  <si>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</si>
  <si>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</si>
  <si>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</si>
  <si>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</si>
  <si>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</si>
  <si>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</si>
  <si>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</si>
  <si>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</si>
  <si>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</si>
  <si>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</si>
  <si>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</si>
  <si>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</si>
  <si>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</si>
  <si>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</si>
  <si>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</si>
  <si>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</si>
  <si>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</si>
  <si>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</si>
  <si>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</si>
  <si>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</si>
  <si>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</si>
  <si>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</si>
  <si>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</si>
  <si>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</si>
  <si>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</si>
  <si>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</si>
  <si>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</si>
  <si>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</si>
  <si>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</si>
  <si>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</si>
  <si>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</si>
  <si>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</si>
  <si>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</si>
  <si>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</si>
  <si>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</si>
  <si>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</si>
  <si>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</si>
  <si>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</si>
  <si>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</si>
  <si>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</si>
  <si>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</si>
  <si>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</si>
  <si>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</si>
  <si>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</si>
  <si>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</si>
  <si>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</si>
  <si>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</si>
  <si>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</si>
  <si>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</si>
  <si>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</si>
  <si>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</si>
  <si>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</si>
  <si>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</si>
  <si>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</si>
  <si>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</si>
  <si>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</si>
  <si>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</si>
  <si>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</si>
  <si>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</si>
  <si>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</si>
  <si>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</si>
  <si>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</si>
  <si>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</si>
  <si>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</si>
  <si>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</si>
  <si>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</si>
  <si>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</si>
  <si>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</si>
  <si>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</si>
  <si>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</si>
  <si>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</si>
  <si>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</si>
  <si>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</si>
  <si>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</si>
  <si>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</si>
  <si>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</si>
  <si>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</si>
  <si>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</si>
  <si>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</si>
  <si>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</si>
  <si>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</si>
  <si>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</si>
  <si>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</si>
  <si>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</si>
  <si>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</si>
  <si>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</si>
  <si>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</si>
  <si>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</si>
  <si>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</si>
  <si>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</si>
  <si>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</si>
  <si>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</si>
  <si>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</si>
  <si>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</si>
  <si>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</si>
  <si>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</si>
  <si>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</si>
  <si>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</si>
  <si>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</si>
  <si>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</si>
  <si>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</si>
  <si>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</si>
  <si>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</si>
  <si>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</si>
  <si>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</si>
  <si>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</si>
  <si>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</si>
  <si>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</si>
  <si>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</si>
  <si>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</si>
  <si>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</si>
  <si>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</si>
  <si>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</si>
  <si>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</si>
  <si>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</si>
  <si>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</si>
  <si>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</si>
  <si>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</si>
  <si>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</si>
  <si>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</si>
  <si>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</si>
  <si>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</si>
  <si>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</si>
  <si>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</si>
  <si>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</si>
  <si>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</si>
  <si>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</si>
  <si>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</si>
  <si>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</si>
  <si>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</si>
  <si>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</si>
  <si>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</si>
  <si>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</si>
  <si>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</si>
  <si>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</si>
  <si>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</si>
  <si>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</si>
  <si>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</si>
  <si>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</si>
  <si>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</si>
  <si>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</si>
  <si>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</si>
  <si>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</si>
  <si>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</si>
  <si>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</si>
  <si>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</si>
  <si>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</si>
  <si>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</si>
  <si>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</si>
  <si>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</si>
  <si>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</si>
  <si>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</si>
  <si>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</si>
  <si>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</si>
  <si>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</si>
  <si>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</si>
  <si>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</si>
  <si>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</si>
  <si>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</si>
  <si>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</si>
  <si>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</si>
  <si>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</si>
  <si>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</si>
  <si>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</si>
  <si>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</si>
  <si>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</si>
  <si>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</si>
  <si>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</si>
  <si>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</si>
  <si>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</si>
  <si>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</si>
  <si>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</si>
  <si>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</si>
  <si>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</si>
  <si>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</si>
  <si>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</si>
  <si>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</si>
  <si>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</si>
  <si>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</si>
  <si>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</si>
  <si>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</si>
  <si>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</si>
  <si>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</si>
  <si>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</si>
  <si>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</si>
  <si>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</si>
  <si>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</si>
  <si>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</si>
  <si>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</si>
  <si>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</si>
  <si>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</si>
  <si>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</si>
  <si>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</si>
  <si>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</si>
  <si>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</si>
  <si>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</si>
  <si>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</si>
  <si>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</si>
  <si>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</si>
  <si>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</si>
  <si>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</si>
  <si>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</si>
  <si>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</si>
  <si>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</si>
  <si>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</si>
  <si>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</si>
  <si>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</si>
  <si>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</si>
  <si>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</si>
  <si>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</si>
  <si>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</si>
  <si>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</si>
  <si>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</si>
  <si>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</si>
  <si>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</si>
  <si>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</si>
  <si>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</si>
  <si>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</si>
  <si>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</si>
  <si>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</si>
  <si>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</si>
  <si>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</si>
  <si>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</si>
  <si>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</si>
  <si>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</si>
  <si>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</si>
  <si>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</si>
  <si>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</si>
  <si>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</si>
  <si>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</si>
  <si>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</si>
  <si>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</si>
  <si>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</si>
  <si>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</si>
  <si>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</si>
  <si>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</si>
  <si>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</si>
  <si>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</si>
  <si>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</si>
  <si>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</si>
  <si>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</si>
  <si>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</si>
  <si>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</si>
  <si>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</si>
  <si>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</si>
  <si>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</si>
  <si>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</si>
  <si>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</si>
  <si>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</si>
  <si>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</si>
  <si>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</si>
  <si>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</si>
  <si>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</si>
  <si>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</si>
  <si>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</si>
  <si>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</si>
  <si>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</si>
  <si>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</si>
  <si>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</si>
  <si>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</si>
  <si>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</si>
  <si>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</si>
  <si>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</si>
  <si>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</si>
  <si>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</si>
  <si>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</si>
  <si>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</si>
  <si>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</si>
  <si>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</si>
  <si>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</si>
  <si>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</si>
  <si>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</si>
  <si>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</si>
  <si>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</si>
  <si>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</si>
  <si>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</si>
  <si>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</si>
  <si>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</si>
  <si>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</si>
  <si>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</si>
  <si>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</si>
  <si>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</si>
  <si>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</si>
  <si>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</si>
  <si>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</si>
  <si>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</si>
  <si>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</si>
  <si>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</si>
  <si>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</si>
  <si>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</si>
  <si>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</si>
  <si>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</si>
  <si>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</si>
  <si>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</si>
  <si>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</si>
  <si>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</si>
  <si>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</si>
  <si>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</si>
  <si>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</si>
  <si>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</si>
  <si>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</si>
  <si>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</si>
  <si>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</si>
  <si>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</si>
  <si>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</si>
  <si>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</si>
  <si>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</si>
  <si>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</si>
  <si>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</si>
  <si>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</si>
  <si>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</si>
  <si>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</si>
  <si>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</si>
  <si>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</si>
  <si>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</si>
  <si>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</si>
  <si>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</si>
  <si>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</si>
  <si>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</si>
  <si>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</si>
  <si>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</si>
  <si>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</si>
  <si>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</si>
  <si>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</si>
  <si>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</si>
  <si>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</si>
  <si>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</si>
  <si>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</si>
  <si>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</si>
  <si>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</si>
  <si>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</si>
  <si>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</si>
  <si>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</si>
  <si>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</si>
  <si>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</si>
  <si>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</si>
  <si>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</si>
  <si>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</si>
  <si>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</si>
  <si>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</si>
  <si>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</si>
  <si>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</si>
  <si>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</si>
  <si>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</si>
  <si>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</si>
  <si>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</si>
  <si>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</si>
  <si>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</si>
  <si>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</si>
  <si>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</si>
  <si>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</si>
  <si>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</si>
  <si>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</si>
  <si>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</si>
  <si>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</si>
  <si>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</si>
  <si>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</si>
  <si>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</si>
  <si>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</si>
  <si>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</si>
  <si>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</si>
  <si>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</si>
  <si>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</si>
  <si>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</si>
  <si>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</si>
  <si>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</si>
  <si>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</si>
  <si>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</si>
  <si>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</si>
  <si>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</si>
  <si>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</si>
  <si>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</si>
  <si>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</si>
  <si>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</si>
  <si>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</si>
  <si>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</si>
  <si>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</si>
  <si>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</si>
  <si>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</si>
  <si>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</si>
  <si>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</si>
  <si>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</si>
  <si>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</si>
  <si>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</si>
  <si>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</si>
  <si>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</si>
  <si>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</si>
  <si>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</si>
  <si>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</si>
  <si>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</si>
  <si>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</si>
  <si>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</si>
  <si>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</si>
  <si>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</si>
  <si>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</si>
  <si>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</si>
  <si>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</si>
  <si>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</si>
  <si>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</si>
  <si>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</si>
  <si>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</si>
  <si>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</si>
  <si>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</si>
  <si>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</si>
  <si>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</si>
  <si>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</si>
  <si>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</si>
  <si>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</si>
  <si>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</si>
  <si>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</si>
  <si>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</si>
  <si>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</si>
  <si>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</si>
  <si>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</si>
  <si>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</si>
  <si>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</si>
  <si>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</si>
  <si>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</si>
  <si>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</si>
  <si>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</si>
  <si>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</si>
  <si>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</si>
  <si>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</si>
  <si>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</si>
  <si>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</si>
  <si>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</si>
  <si>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</si>
  <si>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</si>
  <si>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</si>
  <si>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</si>
  <si>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</si>
  <si>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</si>
  <si>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</si>
  <si>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</si>
  <si>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</si>
  <si>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</si>
  <si>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</si>
  <si>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</si>
  <si>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</si>
  <si>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</si>
  <si>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</si>
  <si>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</si>
  <si>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</si>
  <si>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</si>
  <si>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</si>
  <si>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</si>
  <si>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</si>
  <si>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</si>
  <si>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</si>
  <si>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</si>
  <si>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</si>
  <si>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</si>
  <si>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</si>
  <si>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</si>
  <si>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</si>
  <si>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</si>
  <si>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</si>
  <si>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</si>
  <si>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</si>
  <si>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</si>
  <si>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</si>
  <si>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</si>
  <si>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</si>
  <si>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</si>
  <si>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</si>
  <si>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</si>
  <si>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</si>
  <si>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</si>
  <si>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</si>
  <si>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</si>
  <si>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</si>
  <si>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</si>
  <si>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</si>
  <si>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</si>
  <si>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</si>
  <si>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</si>
  <si>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</si>
  <si>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</si>
  <si>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</si>
  <si>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</si>
  <si>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</si>
  <si>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</si>
  <si>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</si>
  <si>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</si>
  <si>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</si>
  <si>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</si>
  <si>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</si>
  <si>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</si>
  <si>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</si>
  <si>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</si>
  <si>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</si>
  <si>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</si>
  <si>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</si>
  <si>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</si>
  <si>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</si>
  <si>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</si>
  <si>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</si>
  <si>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</si>
  <si>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</si>
  <si>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</si>
  <si>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</si>
  <si>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</si>
  <si>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</si>
  <si>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</si>
  <si>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</si>
  <si>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</si>
  <si>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</si>
  <si>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</si>
  <si>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</si>
  <si>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</si>
  <si>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</si>
  <si>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</si>
  <si>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</si>
  <si>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</si>
  <si>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</si>
  <si>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</si>
  <si>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</si>
  <si>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</si>
  <si>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</si>
  <si>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</si>
  <si>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</si>
  <si>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</si>
  <si>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</si>
  <si>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</si>
  <si>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</si>
  <si>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</si>
  <si>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</si>
  <si>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</si>
  <si>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</si>
  <si>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</si>
  <si>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</si>
  <si>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</si>
  <si>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</si>
  <si>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</si>
  <si>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</si>
  <si>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</si>
  <si>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</si>
  <si>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</si>
  <si>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</si>
  <si>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</si>
  <si>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</si>
  <si>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</si>
  <si>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</si>
  <si>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</si>
  <si>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</si>
  <si>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</si>
  <si>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</si>
  <si>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</si>
  <si>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</si>
  <si>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</si>
  <si>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</si>
  <si>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</si>
  <si>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</si>
  <si>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</si>
  <si>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</si>
  <si>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</si>
  <si>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</si>
  <si>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</si>
  <si>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</si>
  <si>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</si>
  <si>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</si>
  <si>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</si>
  <si>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</si>
  <si>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</si>
  <si>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</si>
  <si>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</si>
  <si>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</si>
  <si>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</si>
  <si>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</si>
  <si>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</si>
  <si>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</si>
  <si>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</si>
  <si>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</si>
  <si>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</si>
  <si>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</si>
  <si>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</si>
  <si>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</si>
  <si>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</si>
  <si>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</si>
  <si>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</si>
  <si>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</si>
  <si>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</si>
  <si>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</si>
  <si>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</si>
  <si>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</si>
  <si>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</si>
  <si>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</si>
  <si>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</si>
  <si>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</si>
  <si>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</si>
  <si>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</si>
  <si>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</si>
  <si>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</si>
  <si>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</si>
  <si>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</si>
  <si>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</si>
  <si>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</si>
  <si>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</si>
  <si>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</si>
  <si>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</si>
  <si>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</si>
  <si>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</si>
  <si>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</si>
  <si>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</si>
  <si>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</si>
  <si>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</si>
  <si>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</si>
  <si>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</si>
  <si>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</si>
  <si>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</si>
  <si>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</si>
  <si>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</si>
  <si>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</si>
  <si>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</si>
  <si>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</si>
  <si>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</si>
  <si>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</si>
  <si>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</si>
  <si>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</si>
  <si>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</si>
  <si>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</si>
  <si>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</si>
  <si>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</si>
  <si>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</si>
  <si>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</si>
  <si>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</si>
  <si>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</si>
  <si>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</si>
  <si>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</si>
  <si>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</si>
  <si>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</si>
  <si>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</si>
  <si>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</si>
  <si>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</si>
  <si>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</si>
  <si>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</si>
  <si>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</si>
  <si>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</si>
  <si>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</si>
  <si>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</si>
  <si>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</si>
  <si>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</si>
  <si>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</si>
  <si>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</si>
  <si>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</si>
  <si>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</si>
  <si>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</si>
  <si>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</si>
  <si>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</si>
  <si>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</si>
  <si>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</si>
  <si>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</si>
  <si>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</si>
  <si>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</si>
  <si>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</si>
  <si>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</si>
  <si>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</si>
  <si>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</si>
  <si>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</si>
  <si>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</si>
  <si>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</si>
  <si>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</si>
  <si>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</si>
  <si>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</si>
  <si>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</si>
  <si>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</si>
  <si>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</si>
  <si>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</si>
  <si>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</si>
  <si>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</si>
  <si>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</si>
  <si>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</si>
  <si>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</si>
  <si>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</si>
  <si>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</si>
  <si>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</si>
  <si>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</si>
  <si>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</si>
  <si>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</si>
  <si>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</si>
  <si>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</si>
  <si>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</si>
  <si>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</si>
  <si>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</si>
  <si>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</si>
  <si>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</si>
  <si>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</si>
  <si>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</si>
  <si>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</si>
  <si>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</si>
  <si>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</si>
  <si>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</si>
  <si>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</si>
  <si>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</si>
  <si>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</si>
  <si>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</si>
  <si>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</si>
  <si>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</si>
  <si>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</si>
  <si>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</si>
  <si>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</si>
  <si>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</si>
  <si>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</si>
  <si>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</si>
  <si>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</si>
  <si>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</si>
  <si>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</si>
  <si>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</si>
  <si>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</si>
  <si>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</si>
  <si>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</si>
  <si>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</si>
  <si>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</si>
  <si>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</si>
  <si>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</si>
  <si>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</si>
  <si>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</si>
  <si>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</si>
  <si>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</si>
  <si>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</si>
  <si>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</si>
  <si>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</si>
  <si>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</si>
  <si>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</si>
  <si>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</si>
  <si>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</si>
  <si>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</si>
  <si>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</si>
  <si>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</si>
  <si>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</si>
  <si>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</si>
  <si>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</si>
  <si>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</si>
  <si>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</si>
  <si>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</si>
  <si>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</si>
  <si>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</si>
  <si>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</si>
  <si>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</si>
  <si>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</si>
  <si>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</si>
  <si>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</si>
  <si>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</si>
  <si>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</si>
  <si>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</si>
  <si>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</si>
  <si>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</si>
  <si>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</si>
  <si>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</si>
  <si>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</si>
  <si>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</si>
  <si>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</si>
  <si>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</si>
  <si>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</si>
  <si>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</si>
  <si>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</si>
  <si>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</si>
  <si>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</si>
  <si>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</si>
  <si>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</si>
  <si>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</si>
  <si>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</si>
  <si>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</si>
  <si>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</si>
  <si>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</si>
  <si>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</si>
  <si>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</si>
  <si>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</si>
  <si>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</si>
  <si>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</si>
  <si>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</si>
  <si>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</si>
  <si>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</si>
  <si>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</si>
  <si>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</si>
  <si>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</si>
  <si>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</si>
  <si>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</si>
  <si>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</si>
  <si>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</si>
  <si>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</si>
  <si>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</si>
  <si>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</si>
  <si>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</si>
  <si>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</si>
  <si>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</si>
  <si>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</si>
  <si>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</si>
  <si>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</si>
  <si>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</si>
  <si>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</si>
  <si>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</si>
  <si>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</si>
  <si>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</si>
  <si>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</si>
  <si>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</si>
  <si>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</si>
  <si>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</si>
  <si>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</si>
  <si>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</si>
  <si>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</si>
  <si>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</si>
  <si>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</si>
  <si>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</si>
  <si>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</si>
  <si>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</si>
  <si>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</si>
  <si>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</si>
  <si>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</si>
  <si>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</si>
  <si>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</si>
  <si>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</si>
  <si>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</si>
  <si>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</si>
  <si>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</si>
  <si>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</si>
  <si>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</si>
  <si>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</si>
  <si>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</si>
  <si>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</si>
  <si>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</si>
  <si>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</si>
  <si>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</si>
  <si>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</si>
  <si>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</si>
  <si>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</si>
  <si>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</si>
  <si>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</si>
  <si>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</si>
  <si>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</si>
  <si>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</si>
  <si>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</si>
  <si>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</si>
  <si>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</si>
  <si>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</si>
  <si>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</si>
  <si>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</si>
  <si>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</si>
  <si>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</si>
  <si>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</si>
  <si>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</si>
  <si>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</si>
  <si>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</si>
  <si>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</si>
  <si>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</si>
  <si>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</si>
  <si>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</si>
  <si>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</si>
  <si>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</si>
  <si>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</si>
  <si>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</si>
  <si>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</si>
  <si>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</si>
  <si>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</si>
  <si>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</si>
  <si>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</si>
  <si>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</si>
  <si>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</si>
  <si>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</si>
  <si>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</si>
  <si>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</si>
  <si>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</si>
  <si>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</si>
  <si>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</si>
  <si>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</si>
  <si>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</si>
  <si>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</si>
  <si>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</si>
  <si>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</si>
  <si>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</si>
  <si>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</si>
  <si>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</si>
  <si>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</si>
  <si>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</si>
  <si>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</si>
  <si>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</si>
  <si>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</si>
  <si>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</si>
  <si>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</si>
  <si>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</si>
  <si>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</si>
  <si>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</si>
  <si>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</si>
  <si>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</si>
  <si>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</si>
  <si>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</si>
  <si>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</si>
  <si>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</si>
  <si>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</si>
  <si>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</si>
  <si>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</si>
  <si>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</si>
  <si>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</si>
  <si>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</si>
  <si>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</si>
  <si>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</si>
  <si>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</si>
  <si>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</si>
  <si>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</si>
  <si>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</si>
  <si>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</si>
  <si>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</si>
  <si>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</si>
  <si>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</si>
  <si>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</si>
  <si>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</si>
  <si>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</si>
  <si>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</si>
  <si>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</si>
  <si>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</si>
  <si>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</si>
  <si>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</si>
  <si>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</si>
  <si>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</si>
  <si>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</si>
  <si>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</si>
  <si>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</si>
  <si>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</si>
  <si>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</si>
  <si>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</si>
  <si>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</si>
  <si>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</si>
  <si>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</si>
  <si>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</si>
  <si>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</si>
  <si>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</si>
  <si>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</si>
  <si>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</si>
  <si>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</si>
  <si>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</si>
  <si>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</si>
  <si>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</si>
  <si>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</si>
  <si>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</si>
  <si>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</si>
  <si>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</si>
  <si>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</si>
  <si>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</si>
  <si>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</si>
  <si>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</si>
  <si>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</si>
  <si>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</si>
  <si>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</si>
  <si>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</si>
  <si>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</si>
  <si>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</si>
  <si>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</si>
  <si>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</si>
  <si>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</si>
  <si>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</si>
  <si>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</si>
  <si>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</si>
  <si>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</si>
  <si>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</si>
  <si>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</si>
  <si>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</si>
  <si>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</si>
  <si>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</si>
  <si>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</si>
  <si>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</si>
  <si>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</si>
  <si>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</si>
  <si>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</si>
  <si>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</si>
  <si>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</si>
  <si>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</si>
  <si>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</si>
  <si>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</si>
  <si>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</si>
  <si>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</si>
  <si>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</si>
  <si>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</si>
  <si>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</si>
  <si>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</si>
  <si>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</si>
  <si>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</si>
  <si>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</si>
  <si>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</si>
  <si>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</si>
  <si>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</si>
  <si>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</si>
  <si>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</si>
  <si>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</si>
  <si>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</si>
  <si>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</si>
  <si>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</si>
  <si>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</si>
  <si>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</si>
  <si>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</si>
  <si>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</si>
  <si>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</si>
  <si>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</si>
  <si>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</si>
  <si>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</si>
  <si>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</si>
  <si>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</si>
  <si>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</si>
  <si>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</si>
  <si>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</si>
  <si>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</si>
  <si>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</si>
  <si>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</si>
  <si>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</si>
  <si>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</si>
  <si>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</si>
  <si>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</si>
  <si>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</si>
  <si>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</si>
  <si>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</si>
  <si>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</si>
  <si>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</si>
  <si>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</si>
  <si>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</si>
  <si>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</si>
  <si>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</si>
  <si>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</si>
  <si>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</si>
  <si>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</si>
  <si>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</si>
  <si>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</si>
  <si>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</si>
  <si>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</si>
  <si>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</si>
  <si>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</si>
  <si>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</si>
  <si>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</si>
  <si>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</si>
  <si>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</si>
  <si>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</si>
  <si>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</si>
  <si>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</si>
  <si>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</si>
  <si>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</si>
  <si>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</si>
  <si>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</si>
  <si>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</si>
  <si>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</si>
  <si>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</si>
  <si>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</si>
  <si>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</si>
  <si>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</si>
  <si>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</si>
  <si>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</si>
  <si>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</si>
  <si>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</si>
  <si>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</si>
  <si>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</si>
  <si>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</si>
  <si>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</si>
  <si>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</si>
  <si>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</si>
  <si>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</si>
  <si>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</si>
  <si>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</si>
  <si>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</si>
  <si>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</si>
  <si>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</si>
  <si>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</si>
  <si>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</si>
  <si>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</si>
  <si>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</si>
  <si>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</si>
  <si>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</si>
  <si>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</si>
  <si>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</si>
  <si>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</si>
  <si>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</si>
  <si>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</si>
  <si>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</si>
  <si>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</si>
  <si>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</si>
  <si>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</si>
  <si>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</si>
  <si>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</si>
  <si>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</si>
  <si>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</si>
  <si>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</si>
  <si>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</si>
  <si>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</si>
  <si>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</si>
  <si>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</si>
  <si>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</si>
  <si>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</si>
  <si>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</si>
  <si>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</si>
  <si>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</si>
  <si>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</si>
  <si>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</si>
  <si>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</si>
  <si>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</si>
  <si>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</si>
  <si>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</si>
  <si>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</si>
  <si>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</si>
  <si>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</si>
  <si>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</si>
  <si>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</si>
  <si>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</si>
  <si>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</si>
  <si>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</si>
  <si>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</si>
  <si>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</si>
  <si>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</si>
  <si>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</si>
  <si>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</si>
  <si>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</si>
  <si>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</si>
  <si>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</si>
  <si>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</si>
  <si>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</si>
  <si>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</si>
  <si>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</si>
  <si>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</si>
  <si>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</si>
  <si>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</si>
  <si>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</si>
  <si>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</si>
  <si>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</si>
  <si>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</si>
  <si>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</si>
  <si>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</si>
  <si>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</si>
  <si>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</si>
  <si>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</si>
  <si>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</si>
  <si>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</si>
  <si>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</si>
  <si>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</si>
  <si>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</si>
  <si>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</si>
  <si>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</si>
  <si>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</si>
  <si>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</si>
  <si>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</si>
  <si>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</si>
  <si>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</si>
  <si>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</si>
  <si>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</si>
  <si>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</si>
  <si>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</si>
  <si>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</si>
  <si>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</si>
  <si>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</si>
  <si>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</si>
  <si>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</si>
  <si>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</si>
  <si>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</si>
  <si>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</si>
  <si>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</si>
  <si>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</si>
  <si>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</si>
  <si>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</si>
  <si>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</si>
  <si>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</si>
  <si>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</si>
  <si>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</si>
  <si>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</si>
  <si>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</si>
  <si>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</si>
  <si>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</si>
  <si>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</si>
  <si>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</si>
  <si>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</si>
  <si>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</si>
  <si>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</si>
  <si>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</si>
  <si>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</si>
  <si>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</si>
  <si>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</si>
  <si>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</si>
  <si>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</si>
  <si>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</si>
  <si>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</si>
  <si>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</si>
  <si>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</si>
  <si>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</si>
  <si>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</si>
  <si>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</si>
  <si>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</si>
  <si>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</si>
  <si>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</si>
  <si>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</si>
  <si>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</si>
  <si>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</si>
  <si>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</si>
  <si>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</si>
  <si>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</si>
  <si>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</si>
  <si>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</si>
  <si>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</si>
  <si>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</si>
  <si>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</si>
  <si>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</si>
  <si>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</si>
  <si>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</si>
  <si>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</si>
  <si>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</si>
  <si>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</si>
  <si>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</si>
  <si>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</si>
  <si>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</si>
  <si>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</si>
  <si>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</si>
  <si>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</si>
  <si>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</si>
  <si>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</si>
  <si>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</si>
  <si>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</si>
  <si>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</si>
  <si>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</si>
  <si>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</si>
  <si>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</si>
  <si>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</si>
  <si>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</si>
  <si>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</si>
  <si>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</si>
  <si>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</si>
  <si>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</si>
  <si>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</si>
  <si>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</si>
  <si>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</si>
  <si>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</si>
  <si>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</si>
  <si>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</si>
  <si>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</si>
  <si>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</si>
  <si>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</si>
  <si>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</si>
  <si>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</si>
  <si>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</si>
  <si>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</si>
  <si>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</si>
  <si>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</si>
  <si>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</si>
  <si>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</si>
  <si>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</si>
  <si>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</si>
  <si>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</si>
  <si>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</si>
  <si>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</si>
  <si>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</si>
  <si>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</si>
  <si>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</si>
  <si>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</si>
  <si>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</si>
  <si>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</si>
  <si>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</si>
  <si>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</si>
  <si>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</si>
  <si>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</si>
  <si>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</si>
  <si>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</si>
  <si>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</si>
  <si>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</si>
  <si>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</si>
  <si>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</si>
  <si>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</si>
  <si>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</si>
  <si>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</si>
  <si>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</si>
  <si>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</si>
  <si>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</si>
  <si>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</si>
  <si>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</si>
  <si>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</si>
  <si>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</si>
  <si>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</si>
  <si>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</si>
  <si>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</si>
  <si>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</si>
  <si>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</si>
  <si>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</si>
  <si>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</si>
  <si>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</si>
  <si>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</si>
  <si>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</si>
  <si>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</si>
  <si>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</si>
  <si>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</si>
  <si>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</si>
  <si>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</si>
  <si>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</si>
  <si>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</si>
  <si>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</si>
  <si>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</si>
  <si>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</si>
  <si>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</si>
  <si>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</si>
  <si>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</si>
  <si>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</si>
  <si>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</si>
  <si>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</si>
  <si>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</si>
  <si>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</si>
  <si>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</si>
  <si>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</si>
  <si>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</si>
  <si>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</si>
  <si>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</si>
  <si>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</si>
  <si>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</si>
  <si>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</si>
  <si>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</si>
  <si>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</si>
  <si>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</si>
  <si>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</si>
  <si>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</si>
  <si>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</si>
  <si>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</si>
  <si>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</si>
  <si>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</si>
  <si>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</si>
  <si>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</si>
  <si>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</si>
  <si>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</si>
  <si>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</si>
  <si>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</si>
  <si>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</si>
  <si>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</si>
  <si>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</si>
  <si>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</si>
  <si>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</si>
  <si>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</si>
  <si>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</si>
  <si>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</si>
  <si>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</si>
  <si>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</si>
  <si>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</si>
  <si>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</si>
  <si>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</si>
  <si>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</si>
  <si>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</si>
  <si>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</si>
  <si>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</si>
  <si>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</si>
  <si>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</si>
  <si>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</si>
  <si>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</si>
  <si>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</si>
  <si>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</si>
  <si>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</si>
  <si>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</si>
  <si>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</si>
  <si>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</si>
  <si>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</si>
  <si>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</si>
  <si>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</si>
  <si>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</si>
  <si>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</si>
  <si>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</si>
  <si>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</si>
  <si>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</si>
  <si>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</si>
  <si>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</si>
  <si>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</si>
  <si>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</si>
  <si>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</si>
  <si>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</si>
  <si>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</si>
  <si>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</si>
  <si>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</si>
  <si>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</si>
  <si>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</si>
  <si>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</si>
  <si>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</si>
  <si>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</si>
  <si>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</si>
  <si>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</si>
  <si>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</si>
  <si>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</si>
  <si>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</si>
  <si>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</si>
  <si>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</si>
  <si>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</si>
  <si>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</si>
  <si>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</si>
  <si>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</si>
  <si>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</si>
  <si>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</si>
  <si>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</si>
  <si>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</si>
  <si>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</si>
  <si>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</si>
  <si>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</si>
  <si>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</si>
  <si>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</si>
  <si>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</si>
  <si>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</si>
  <si>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</si>
  <si>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</si>
  <si>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</si>
  <si>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</si>
  <si>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</si>
  <si>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</si>
  <si>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</si>
  <si>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</si>
  <si>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</si>
  <si>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</si>
  <si>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</si>
  <si>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</si>
  <si>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</si>
  <si>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</si>
  <si>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</si>
  <si>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</si>
  <si>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</si>
  <si>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</si>
  <si>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</si>
  <si>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</si>
  <si>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</si>
  <si>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</si>
  <si>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</si>
  <si>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</si>
  <si>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</si>
  <si>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</si>
  <si>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</si>
  <si>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</si>
  <si>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</si>
  <si>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</si>
  <si>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</si>
  <si>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</si>
  <si>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</si>
  <si>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</si>
  <si>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</si>
  <si>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</si>
  <si>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</si>
  <si>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</si>
  <si>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</si>
  <si>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</si>
  <si>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</si>
  <si>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</si>
  <si>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</si>
  <si>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</si>
  <si>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</si>
  <si>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</si>
  <si>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</si>
  <si>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</si>
  <si>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</si>
  <si>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</si>
  <si>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</si>
  <si>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</si>
  <si>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</si>
  <si>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</si>
  <si>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</si>
  <si>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</si>
  <si>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</si>
  <si>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</si>
  <si>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</si>
  <si>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</si>
  <si>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</si>
  <si>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</si>
  <si>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</si>
  <si>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</si>
  <si>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</si>
  <si>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</si>
  <si>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</si>
  <si>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</si>
  <si>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</si>
  <si>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</si>
  <si>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</si>
  <si>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</si>
  <si>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</si>
  <si>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</si>
  <si>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</si>
  <si>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</si>
  <si>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</si>
  <si>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</si>
  <si>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</si>
  <si>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</si>
  <si>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</si>
  <si>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</si>
  <si>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</si>
  <si>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</si>
  <si>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</si>
  <si>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</si>
  <si>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</si>
  <si>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</si>
  <si>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</si>
  <si>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</si>
  <si>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</si>
  <si>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</si>
  <si>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</si>
  <si>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</si>
  <si>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</si>
  <si>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</si>
  <si>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</si>
  <si>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</si>
  <si>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</si>
  <si>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</si>
  <si>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</si>
  <si>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</si>
  <si>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</si>
  <si>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</si>
  <si>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</si>
  <si>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</si>
  <si>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</si>
  <si>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</si>
  <si>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</si>
  <si>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</si>
  <si>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</si>
  <si>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</si>
  <si>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</si>
  <si>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</si>
  <si>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</si>
  <si>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</si>
  <si>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</si>
  <si>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</si>
  <si>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</si>
  <si>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</si>
  <si>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</si>
  <si>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</si>
  <si>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</si>
  <si>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</si>
  <si>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</si>
  <si>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</si>
  <si>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</si>
  <si>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</si>
  <si>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</si>
  <si>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</si>
  <si>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</si>
  <si>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</si>
  <si>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</si>
  <si>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</si>
  <si>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</si>
  <si>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</si>
  <si>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</si>
  <si>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</si>
  <si>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</si>
  <si>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</si>
  <si>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</si>
  <si>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</si>
  <si>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</si>
  <si>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</si>
  <si>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</si>
  <si>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</si>
  <si>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</si>
  <si>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</si>
  <si>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</si>
  <si>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</si>
  <si>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</si>
  <si>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</si>
  <si>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</si>
  <si>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</si>
  <si>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</si>
  <si>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</si>
  <si>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</si>
  <si>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</si>
  <si>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</si>
  <si>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</si>
  <si>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</si>
  <si>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</si>
  <si>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</si>
  <si>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</si>
  <si>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</si>
  <si>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</si>
  <si>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</si>
  <si>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</si>
  <si>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</si>
  <si>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</si>
  <si>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</si>
  <si>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</si>
  <si>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</si>
  <si>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</si>
  <si>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</si>
  <si>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</si>
  <si>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</si>
  <si>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</si>
  <si>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</si>
  <si>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</si>
  <si>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</si>
  <si>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</si>
  <si>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</si>
  <si>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</si>
  <si>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</si>
  <si>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</si>
  <si>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</si>
  <si>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</si>
  <si>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</si>
  <si>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</si>
  <si>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</si>
  <si>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</si>
  <si>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</si>
  <si>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</si>
  <si>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</si>
  <si>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</si>
  <si>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</si>
  <si>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</si>
  <si>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</si>
  <si>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</si>
  <si>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</si>
  <si>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</si>
  <si>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</si>
  <si>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</si>
  <si>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</si>
  <si>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</si>
  <si>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</si>
  <si>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</si>
  <si>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</si>
  <si>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</si>
  <si>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</si>
  <si>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</si>
  <si>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</si>
  <si>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</si>
  <si>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</si>
  <si>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</si>
  <si>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</si>
  <si>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</si>
  <si>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</si>
  <si>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</si>
  <si>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</si>
  <si>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</si>
  <si>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</si>
  <si>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</si>
  <si>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</si>
  <si>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</si>
  <si>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</si>
  <si>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</si>
  <si>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</si>
  <si>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</si>
  <si>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</si>
  <si>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</si>
  <si>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</si>
  <si>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</si>
  <si>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</si>
  <si>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</si>
  <si>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</si>
  <si>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</si>
  <si>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</si>
  <si>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</si>
  <si>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</si>
  <si>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</si>
  <si>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</si>
  <si>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</si>
  <si>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</si>
  <si>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</si>
  <si>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</si>
  <si>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</si>
  <si>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</si>
  <si>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</si>
  <si>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</si>
  <si>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</si>
  <si>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</si>
  <si>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</si>
  <si>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</si>
  <si>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</si>
  <si>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</si>
  <si>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</si>
  <si>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</si>
  <si>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</si>
  <si>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</si>
  <si>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</si>
  <si>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</si>
  <si>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</si>
  <si>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</si>
  <si>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</si>
  <si>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</si>
  <si>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</si>
  <si>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</si>
  <si>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</si>
  <si>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</si>
  <si>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</si>
  <si>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</si>
  <si>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</si>
  <si>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</si>
  <si>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</si>
  <si>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</si>
  <si>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</si>
  <si>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</si>
  <si>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</si>
  <si>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</si>
  <si>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</si>
  <si>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</si>
  <si>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</si>
  <si>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</si>
  <si>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</si>
  <si>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</si>
  <si>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</si>
  <si>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</si>
  <si>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</si>
  <si>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</si>
  <si>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</si>
  <si>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</si>
  <si>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</si>
  <si>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</si>
  <si>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</si>
  <si>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</si>
  <si>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</si>
  <si>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</si>
  <si>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</si>
  <si>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</si>
  <si>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</si>
  <si>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</si>
  <si>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</si>
  <si>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</si>
  <si>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</si>
  <si>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</si>
  <si>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</si>
  <si>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</si>
  <si>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</si>
  <si>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</si>
  <si>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</si>
  <si>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</si>
  <si>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</si>
  <si>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</si>
  <si>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</si>
  <si>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</si>
  <si>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</si>
  <si>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</si>
  <si>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</si>
  <si>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</si>
  <si>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</si>
  <si>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</si>
  <si>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</si>
  <si>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</si>
  <si>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</si>
  <si>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</si>
  <si>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</si>
  <si>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</si>
  <si>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</si>
  <si>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</si>
  <si>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</si>
  <si>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</si>
  <si>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</si>
  <si>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</si>
  <si>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</si>
  <si>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</si>
  <si>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</si>
  <si>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</si>
  <si>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</si>
  <si>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</si>
  <si>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</si>
  <si>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</si>
  <si>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</si>
  <si>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</si>
  <si>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</si>
  <si>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</si>
  <si>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</si>
  <si>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</si>
  <si>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</si>
  <si>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</si>
  <si>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</si>
  <si>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</si>
  <si>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</si>
  <si>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</si>
  <si>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</si>
  <si>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</si>
  <si>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</si>
  <si>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</si>
  <si>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</si>
  <si>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</si>
  <si>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</si>
  <si>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</si>
  <si>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</si>
  <si>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</si>
  <si>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</si>
  <si>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</si>
  <si>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</si>
  <si>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</si>
  <si>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</si>
  <si>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</si>
  <si>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</si>
  <si>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</si>
  <si>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</si>
  <si>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</si>
  <si>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</si>
  <si>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</si>
  <si>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</si>
  <si>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</si>
  <si>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</si>
  <si>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</si>
  <si>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</si>
  <si>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</si>
  <si>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</si>
  <si>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</si>
  <si>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</si>
  <si>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</si>
  <si>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</si>
  <si>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</si>
  <si>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</si>
  <si>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</si>
  <si>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</si>
  <si>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</si>
  <si>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</si>
  <si>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</si>
  <si>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</si>
  <si>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</si>
  <si>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</si>
  <si>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</si>
  <si>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</si>
  <si>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</si>
  <si>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</si>
  <si>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</si>
  <si>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</si>
  <si>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</si>
  <si>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</si>
  <si>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</si>
  <si>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</si>
  <si>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</si>
  <si>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</si>
  <si>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</si>
  <si>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</si>
  <si>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</si>
  <si>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</si>
  <si>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</si>
  <si>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</si>
  <si>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</si>
  <si>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</si>
  <si>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</si>
  <si>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</si>
  <si>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</si>
  <si>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</si>
  <si>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</si>
  <si>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</si>
  <si>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</si>
  <si>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</si>
  <si>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</si>
  <si>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</si>
  <si>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</si>
  <si>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</si>
  <si>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</si>
  <si>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</si>
  <si>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</si>
  <si>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</si>
  <si>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</si>
  <si>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</si>
  <si>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</si>
  <si>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</si>
  <si>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</si>
  <si>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</si>
  <si>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</si>
  <si>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</si>
  <si>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</si>
  <si>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</si>
  <si>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</si>
  <si>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</si>
  <si>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</si>
  <si>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</si>
  <si>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</si>
  <si>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</si>
  <si>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</si>
  <si>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</si>
  <si>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</si>
  <si>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</si>
  <si>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</si>
  <si>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</si>
  <si>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</si>
  <si>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</si>
  <si>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</si>
  <si>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</si>
  <si>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</si>
  <si>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</si>
  <si>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</si>
  <si>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</si>
  <si>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</si>
  <si>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</si>
  <si>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</si>
  <si>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</si>
  <si>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</si>
  <si>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</si>
  <si>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</si>
  <si>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</si>
  <si>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</si>
  <si>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</si>
  <si>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</si>
  <si>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</si>
  <si>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</si>
  <si>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</si>
  <si>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</si>
  <si>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</si>
  <si>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</si>
  <si>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</si>
  <si>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</si>
  <si>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</si>
  <si>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</si>
  <si>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</si>
  <si>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</si>
  <si>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</si>
  <si>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</si>
  <si>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</si>
  <si>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</si>
  <si>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</si>
  <si>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</si>
  <si>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</si>
  <si>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</si>
  <si>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</si>
  <si>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</si>
  <si>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</si>
  <si>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</si>
  <si>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</si>
  <si>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</si>
  <si>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</si>
  <si>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</si>
  <si>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</si>
  <si>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</si>
  <si>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</si>
  <si>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</si>
  <si>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</si>
  <si>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</si>
  <si>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</si>
  <si>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</si>
  <si>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</si>
  <si>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</si>
  <si>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</si>
  <si>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</si>
  <si>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</si>
  <si>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</si>
  <si>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</si>
  <si>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</si>
  <si>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</si>
  <si>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</si>
  <si>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</si>
  <si>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</si>
  <si>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</si>
  <si>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</si>
  <si>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</si>
  <si>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</si>
  <si>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</si>
  <si>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</si>
  <si>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</si>
  <si>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</si>
  <si>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</si>
  <si>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</si>
  <si>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</si>
  <si>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</si>
  <si>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</si>
  <si>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</si>
  <si>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</si>
  <si>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</si>
  <si>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</si>
  <si>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</si>
  <si>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</si>
  <si>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</si>
  <si>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</si>
  <si>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</si>
  <si>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</si>
  <si>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</si>
  <si>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</si>
  <si>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</si>
  <si>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</si>
  <si>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</si>
  <si>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</si>
  <si>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</si>
  <si>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</si>
  <si>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</si>
  <si>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</si>
  <si>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</si>
  <si>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</si>
  <si>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</si>
  <si>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</si>
  <si>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</si>
  <si>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</si>
  <si>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</si>
  <si>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</si>
  <si>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</si>
  <si>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</si>
  <si>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</si>
  <si>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</si>
  <si>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</si>
  <si>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</si>
  <si>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</si>
  <si>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</si>
  <si>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</si>
  <si>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</si>
  <si>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</si>
  <si>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</si>
  <si>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</si>
  <si>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</si>
  <si>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</si>
  <si>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</si>
  <si>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</si>
  <si>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</si>
  <si>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</si>
  <si>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</si>
  <si>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</si>
  <si>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</si>
  <si>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</si>
  <si>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</si>
  <si>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</si>
  <si>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</si>
  <si>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</si>
  <si>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</si>
  <si>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</si>
  <si>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</si>
  <si>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</si>
  <si>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</si>
  <si>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</si>
  <si>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</si>
  <si>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</si>
  <si>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</si>
  <si>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</si>
  <si>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</si>
  <si>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</si>
  <si>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</si>
  <si>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</si>
  <si>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</si>
  <si>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</si>
  <si>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</si>
  <si>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</si>
  <si>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</si>
  <si>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</si>
  <si>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</si>
  <si>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</si>
  <si>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</si>
  <si>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</si>
  <si>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</si>
  <si>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</si>
  <si>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</si>
  <si>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</si>
  <si>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</si>
  <si>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</si>
  <si>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</si>
  <si>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</si>
  <si>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</si>
  <si>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</si>
  <si>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</si>
  <si>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</si>
  <si>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</si>
  <si>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</si>
  <si>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</si>
  <si>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</si>
  <si>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</si>
  <si>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</si>
  <si>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</si>
  <si>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</si>
  <si>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</si>
  <si>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</si>
  <si>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</si>
  <si>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</si>
  <si>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</si>
  <si>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</si>
  <si>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</si>
  <si>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</si>
  <si>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</si>
  <si>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</si>
  <si>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</si>
  <si>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</si>
  <si>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</si>
  <si>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</si>
  <si>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</si>
  <si>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</si>
  <si>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</si>
  <si>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</si>
  <si>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</si>
  <si>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</si>
  <si>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</si>
  <si>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</si>
  <si>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</si>
  <si>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</si>
  <si>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</si>
  <si>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</si>
  <si>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</si>
  <si>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</si>
  <si>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</si>
  <si>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</si>
  <si>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</si>
  <si>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</si>
  <si>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</si>
  <si>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</si>
  <si>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</si>
  <si>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</si>
  <si>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</si>
  <si>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</si>
  <si>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</si>
  <si>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</si>
  <si>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</si>
  <si>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</si>
  <si>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</si>
  <si>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</si>
  <si>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</si>
  <si>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</si>
  <si>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</si>
  <si>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</si>
  <si>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</si>
  <si>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</si>
  <si>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</si>
  <si>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</si>
  <si>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</si>
  <si>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</si>
  <si>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</si>
  <si>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</si>
  <si>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</si>
  <si>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</si>
  <si>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</si>
  <si>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</si>
  <si>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</si>
  <si>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</si>
  <si>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</si>
  <si>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</si>
  <si>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</si>
  <si>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</si>
  <si>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</si>
  <si>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</si>
  <si>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</si>
  <si>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</si>
  <si>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</si>
  <si>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</si>
  <si>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</si>
  <si>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</si>
  <si>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</si>
  <si>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</si>
  <si>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</si>
  <si>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</si>
  <si>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</si>
  <si>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</si>
  <si>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</si>
  <si>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</si>
  <si>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</si>
  <si>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</si>
  <si>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</si>
  <si>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</si>
  <si>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</si>
  <si>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</si>
  <si>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</si>
  <si>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</si>
  <si>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</si>
  <si>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</si>
  <si>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</si>
  <si>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</si>
  <si>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</si>
  <si>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</si>
  <si>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</si>
  <si>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</si>
  <si>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</si>
  <si>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</si>
  <si>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</si>
  <si>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</si>
  <si>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</si>
  <si>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</si>
  <si>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</si>
  <si>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</si>
  <si>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</si>
  <si>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</si>
  <si>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</si>
  <si>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</si>
  <si>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</si>
  <si>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</si>
  <si>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</si>
  <si>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</si>
  <si>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</si>
  <si>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</si>
  <si>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</si>
  <si>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</si>
  <si>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</si>
  <si>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</si>
  <si>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</si>
  <si>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</si>
  <si>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</si>
  <si>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</si>
  <si>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</si>
  <si>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</si>
  <si>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</si>
  <si>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</si>
  <si>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</si>
  <si>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</si>
  <si>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</si>
  <si>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</si>
  <si>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</si>
  <si>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</si>
  <si>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</si>
  <si>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</si>
  <si>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</si>
  <si>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</si>
  <si>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</si>
  <si>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</si>
  <si>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</si>
  <si>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</si>
  <si>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</si>
  <si>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</si>
  <si>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</si>
  <si>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</si>
  <si>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</si>
  <si>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</si>
  <si>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</si>
  <si>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</si>
  <si>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</si>
  <si>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</si>
  <si>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</si>
  <si>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</si>
  <si>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</si>
  <si>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</si>
  <si>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</si>
  <si>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</si>
  <si>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</si>
  <si>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</si>
  <si>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</si>
  <si>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</si>
  <si>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</si>
  <si>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</si>
  <si>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</si>
  <si>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</si>
  <si>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</si>
  <si>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</si>
  <si>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</si>
  <si>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</si>
  <si>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</si>
  <si>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</si>
  <si>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</si>
  <si>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</si>
  <si>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</si>
  <si>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</si>
  <si>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</si>
  <si>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</si>
  <si>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</si>
  <si>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</si>
  <si>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</si>
  <si>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</si>
  <si>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</si>
  <si>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</si>
  <si>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</si>
  <si>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</si>
  <si>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</si>
  <si>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</si>
  <si>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</si>
  <si>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</si>
  <si>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</si>
  <si>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</si>
  <si>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</si>
  <si>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</si>
  <si>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</si>
  <si>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</si>
  <si>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</si>
  <si>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</si>
  <si>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</si>
  <si>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</si>
  <si>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</si>
  <si>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</si>
  <si>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</si>
  <si>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</si>
  <si>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</si>
  <si>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</si>
  <si>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</si>
  <si>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</si>
  <si>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</si>
  <si>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</si>
  <si>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</si>
  <si>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</si>
  <si>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</si>
  <si>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</si>
  <si>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</si>
  <si>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</si>
  <si>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</si>
  <si>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</si>
  <si>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</si>
  <si>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</si>
  <si>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</si>
  <si>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</si>
  <si>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</si>
  <si>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</si>
  <si>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</si>
  <si>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</si>
  <si>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</si>
  <si>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</si>
  <si>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</si>
  <si>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</si>
  <si>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</si>
  <si>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</si>
  <si>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</si>
  <si>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</si>
  <si>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</si>
  <si>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</si>
  <si>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</si>
  <si>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</si>
  <si>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</si>
  <si>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</si>
  <si>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</si>
  <si>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</si>
  <si>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</si>
  <si>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</si>
  <si>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</si>
  <si>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</si>
  <si>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</si>
  <si>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</si>
  <si>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</si>
  <si>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</si>
  <si>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</si>
  <si>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</si>
  <si>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</si>
  <si>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</si>
  <si>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</si>
  <si>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</si>
  <si>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</si>
  <si>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</si>
  <si>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</si>
  <si>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</si>
  <si>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</si>
  <si>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</si>
  <si>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</si>
  <si>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</si>
  <si>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</si>
  <si>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</si>
  <si>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</si>
  <si>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</si>
  <si>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</si>
  <si>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</si>
  <si>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</si>
  <si>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</si>
  <si>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</si>
  <si>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</si>
  <si>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</si>
  <si>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</si>
  <si>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</si>
  <si>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</si>
  <si>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</si>
  <si>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</si>
  <si>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</si>
  <si>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</si>
  <si>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</si>
  <si>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</si>
  <si>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</si>
  <si>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</si>
  <si>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</si>
  <si>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</si>
  <si>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</si>
  <si>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</si>
  <si>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</si>
  <si>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</si>
  <si>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</si>
  <si>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</si>
  <si>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</si>
  <si>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</si>
  <si>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</si>
  <si>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</si>
  <si>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</si>
  <si>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</si>
  <si>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</si>
  <si>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</si>
  <si>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</si>
  <si>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</si>
  <si>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</si>
  <si>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</si>
  <si>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</si>
  <si>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</si>
  <si>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</si>
  <si>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</si>
  <si>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</si>
  <si>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</si>
  <si>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</si>
  <si>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</si>
  <si>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</si>
  <si>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</si>
  <si>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</si>
  <si>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</si>
  <si>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</si>
  <si>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</si>
  <si>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</si>
  <si>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</si>
  <si>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</si>
  <si>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</si>
  <si>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</si>
  <si>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</si>
  <si>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</si>
  <si>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</si>
  <si>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</si>
  <si>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</si>
  <si>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</si>
  <si>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</si>
  <si>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</si>
  <si>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</si>
  <si>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</si>
  <si>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</si>
  <si>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</si>
  <si>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</si>
  <si>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</si>
  <si>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</si>
  <si>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</si>
  <si>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</si>
  <si>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</si>
  <si>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</si>
  <si>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</si>
  <si>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</si>
  <si>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</si>
  <si>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</si>
  <si>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</si>
  <si>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</si>
  <si>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</si>
  <si>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</si>
  <si>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</si>
  <si>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</si>
  <si>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</si>
  <si>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</si>
  <si>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</si>
  <si>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</si>
  <si>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</si>
  <si>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</si>
  <si>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</si>
  <si>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</si>
  <si>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</si>
  <si>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</si>
  <si>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</si>
  <si>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</si>
  <si>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</si>
  <si>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</si>
  <si>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</si>
  <si>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</si>
  <si>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</si>
  <si>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</si>
  <si>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</si>
  <si>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</si>
  <si>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</si>
  <si>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</si>
  <si>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</si>
  <si>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</si>
  <si>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</si>
  <si>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</si>
  <si>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</si>
  <si>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</si>
  <si>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</si>
  <si>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</si>
  <si>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</si>
  <si>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</si>
  <si>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</si>
  <si>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</si>
  <si>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</si>
  <si>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</si>
  <si>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</si>
  <si>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</si>
  <si>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</si>
  <si>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</si>
  <si>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</si>
  <si>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</si>
  <si>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</si>
  <si>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</si>
  <si>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</si>
  <si>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</si>
  <si>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</si>
  <si>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</si>
  <si>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</si>
  <si>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</si>
  <si>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</si>
  <si>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</si>
  <si>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</si>
  <si>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</si>
  <si>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</si>
  <si>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</si>
  <si>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</si>
  <si>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</si>
  <si>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</si>
  <si>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</si>
  <si>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</si>
  <si>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</si>
  <si>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</si>
  <si>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</si>
  <si>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</si>
  <si>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</si>
  <si>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</si>
  <si>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</si>
  <si>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</si>
  <si>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</si>
  <si>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</si>
  <si>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</si>
  <si>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</si>
  <si>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</si>
  <si>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</si>
  <si>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</si>
  <si>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</si>
  <si>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</si>
  <si>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</si>
  <si>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</si>
  <si>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</si>
  <si>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</si>
  <si>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</si>
  <si>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</si>
  <si>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</si>
  <si>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</si>
  <si>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</si>
  <si>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</si>
  <si>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</si>
  <si>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</si>
  <si>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</si>
  <si>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</si>
  <si>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</si>
  <si>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</si>
  <si>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</si>
  <si>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</si>
  <si>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</si>
  <si>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</si>
  <si>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</si>
  <si>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</si>
  <si>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</si>
  <si>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</si>
  <si>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</si>
  <si>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</si>
  <si>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</si>
  <si>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</si>
  <si>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</si>
  <si>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</si>
  <si>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</si>
  <si>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</si>
  <si>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</si>
  <si>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</si>
  <si>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</si>
  <si>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</si>
  <si>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</si>
  <si>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</si>
  <si>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</si>
  <si>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</si>
  <si>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</si>
  <si>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</si>
  <si>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</si>
  <si>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</si>
  <si>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</si>
  <si>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</si>
  <si>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</si>
  <si>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</si>
  <si>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</si>
  <si>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</si>
  <si>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</si>
  <si>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</si>
  <si>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</si>
  <si>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</si>
  <si>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</si>
  <si>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</si>
  <si>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</si>
  <si>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</si>
  <si>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</si>
  <si>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</si>
  <si>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</si>
  <si>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</si>
  <si>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</si>
  <si>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</si>
  <si>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</si>
  <si>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</si>
  <si>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</si>
  <si>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</si>
  <si>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</si>
  <si>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</si>
  <si>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</si>
  <si>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</si>
  <si>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</si>
  <si>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</si>
  <si>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</si>
  <si>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</si>
  <si>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</si>
  <si>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</si>
  <si>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</si>
  <si>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</si>
  <si>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</si>
  <si>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</si>
  <si>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</si>
  <si>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</si>
  <si>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</si>
  <si>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</si>
  <si>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</si>
  <si>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</si>
  <si>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</si>
  <si>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</si>
  <si>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</si>
  <si>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</si>
  <si>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</si>
  <si>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</si>
  <si>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</si>
  <si>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</si>
  <si>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</si>
  <si>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</si>
  <si>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</si>
  <si>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</si>
  <si>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</si>
  <si>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</si>
  <si>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</si>
  <si>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</si>
  <si>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</si>
  <si>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</si>
  <si>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</si>
  <si>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</si>
  <si>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</si>
  <si>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</si>
  <si>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</si>
  <si>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</si>
  <si>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</si>
  <si>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</si>
  <si>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</si>
  <si>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</si>
  <si>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</si>
  <si>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</si>
  <si>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</si>
  <si>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</si>
  <si>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</si>
  <si>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</si>
  <si>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</si>
  <si>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</si>
  <si>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</si>
  <si>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</si>
  <si>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</si>
  <si>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</si>
  <si>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</si>
  <si>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</si>
  <si>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</si>
  <si>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</si>
  <si>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</si>
  <si>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</si>
  <si>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</si>
  <si>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</si>
  <si>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</si>
  <si>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</si>
  <si>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</si>
  <si>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</si>
  <si>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</si>
  <si>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</si>
  <si>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</si>
  <si>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</si>
  <si>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</si>
  <si>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</si>
  <si>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</si>
  <si>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</si>
  <si>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</si>
  <si>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</si>
  <si>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</si>
  <si>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</si>
  <si>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</si>
  <si>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</si>
  <si>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</si>
  <si>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</si>
  <si>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</si>
  <si>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</si>
  <si>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</si>
  <si>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</si>
  <si>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</si>
  <si>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</si>
  <si>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</si>
  <si>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</si>
  <si>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</si>
  <si>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</si>
  <si>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</si>
  <si>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</si>
  <si>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</si>
  <si>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</si>
  <si>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</si>
  <si>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</si>
  <si>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</si>
  <si>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</si>
  <si>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</si>
  <si>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</si>
  <si>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</si>
  <si>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</si>
  <si>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</si>
  <si>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</si>
  <si>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</si>
  <si>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</si>
  <si>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</si>
  <si>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</si>
  <si>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</si>
  <si>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</si>
  <si>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</si>
  <si>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</si>
  <si>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</si>
  <si>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</si>
  <si>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</si>
  <si>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</si>
  <si>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</si>
  <si>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</si>
  <si>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</si>
  <si>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</si>
  <si>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</si>
  <si>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</si>
  <si>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</si>
  <si>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</si>
  <si>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</si>
  <si>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</si>
  <si>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</si>
  <si>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</si>
  <si>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</si>
  <si>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</si>
  <si>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</si>
  <si>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</si>
  <si>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</si>
  <si>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</si>
  <si>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</si>
  <si>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</si>
  <si>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</si>
  <si>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</si>
  <si>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</si>
  <si>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</si>
  <si>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</si>
  <si>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</si>
  <si>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</si>
  <si>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</si>
  <si>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</si>
  <si>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</si>
  <si>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</si>
  <si>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</si>
  <si>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</si>
  <si>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</si>
  <si>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</si>
  <si>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</si>
  <si>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</si>
  <si>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</si>
  <si>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</si>
  <si>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</si>
  <si>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</si>
  <si>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</si>
  <si>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</si>
  <si>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</si>
  <si>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</si>
  <si>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</si>
  <si>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</si>
  <si>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</si>
  <si>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</si>
  <si>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</si>
  <si>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</si>
  <si>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</si>
  <si>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</si>
  <si>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</si>
  <si>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</si>
  <si>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</si>
  <si>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</si>
  <si>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</si>
  <si>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</si>
  <si>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</si>
  <si>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</si>
  <si>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</si>
  <si>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</si>
  <si>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</si>
  <si>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</si>
  <si>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</si>
  <si>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</si>
  <si>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</si>
  <si>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</si>
  <si>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</si>
  <si>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</si>
  <si>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</si>
  <si>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</si>
  <si>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</si>
  <si>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</si>
  <si>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</si>
  <si>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</si>
  <si>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</si>
  <si>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</si>
  <si>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</si>
  <si>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</si>
  <si>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</si>
  <si>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</si>
  <si>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</si>
  <si>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</si>
  <si>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</si>
  <si>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</si>
  <si>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</si>
  <si>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</si>
  <si>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</si>
  <si>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</si>
  <si>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</si>
  <si>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</si>
  <si>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</si>
  <si>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</si>
  <si>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</si>
  <si>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</si>
  <si>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</si>
  <si>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</si>
  <si>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</si>
  <si>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</si>
  <si>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</si>
  <si>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</si>
  <si>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</si>
  <si>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</si>
  <si>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</si>
  <si>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</si>
  <si>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</si>
  <si>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</si>
  <si>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</si>
  <si>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</si>
  <si>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</si>
  <si>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</si>
  <si>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</si>
  <si>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</si>
  <si>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</si>
  <si>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</si>
  <si>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</si>
  <si>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</si>
  <si>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</si>
  <si>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</si>
  <si>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</si>
  <si>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</si>
  <si>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</si>
  <si>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</si>
  <si>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</si>
  <si>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</si>
  <si>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</si>
  <si>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</si>
  <si>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</si>
  <si>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</si>
  <si>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</si>
  <si>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</si>
  <si>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</si>
  <si>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</si>
  <si>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</si>
  <si>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</si>
  <si>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</si>
  <si>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</si>
  <si>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</si>
  <si>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</si>
  <si>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</si>
  <si>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</si>
  <si>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</si>
  <si>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</si>
  <si>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</si>
  <si>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</si>
  <si>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</si>
  <si>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</si>
  <si>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</si>
  <si>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</si>
  <si>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</si>
  <si>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</si>
  <si>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</si>
  <si>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</si>
  <si>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</si>
  <si>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</si>
  <si>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</si>
  <si>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</si>
  <si>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</si>
  <si>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</si>
  <si>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</si>
  <si>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</si>
  <si>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</si>
  <si>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</si>
  <si>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</si>
  <si>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</si>
  <si>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</si>
  <si>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</si>
  <si>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</si>
  <si>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</si>
  <si>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</si>
  <si>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</si>
  <si>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</si>
  <si>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</si>
  <si>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</si>
  <si>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</si>
  <si>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</si>
  <si>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</si>
  <si>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</si>
  <si>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</si>
  <si>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</si>
  <si>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</si>
  <si>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</si>
  <si>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</si>
  <si>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</si>
  <si>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</si>
  <si>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</si>
  <si>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</si>
  <si>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</si>
  <si>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</si>
  <si>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</si>
  <si>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</si>
  <si>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</si>
  <si>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</si>
  <si>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</si>
  <si>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</si>
  <si>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</si>
  <si>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</si>
  <si>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</si>
  <si>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</si>
  <si>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</si>
  <si>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</si>
  <si>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</si>
  <si>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</si>
  <si>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</si>
  <si>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</si>
  <si>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</si>
  <si>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</si>
  <si>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</si>
  <si>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</si>
  <si>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</si>
  <si>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</si>
  <si>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</si>
  <si>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</si>
  <si>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</si>
  <si>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</si>
  <si>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</si>
  <si>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</si>
  <si>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</si>
  <si>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</si>
  <si>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</si>
  <si>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</si>
  <si>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</si>
  <si>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</si>
  <si>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</si>
  <si>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</si>
  <si>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</si>
  <si>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</si>
  <si>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</si>
  <si>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</si>
  <si>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</si>
  <si>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</si>
  <si>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</si>
  <si>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</si>
  <si>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</si>
  <si>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</si>
  <si>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</si>
  <si>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</si>
  <si>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</si>
  <si>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</si>
  <si>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</si>
  <si>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</si>
  <si>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</si>
  <si>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</si>
  <si>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</si>
  <si>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</si>
  <si>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</si>
  <si>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</si>
  <si>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</si>
  <si>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</si>
  <si>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</si>
  <si>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</si>
  <si>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</si>
  <si>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</si>
  <si>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</si>
  <si>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</si>
  <si>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</si>
  <si>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</si>
  <si>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</si>
  <si>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</si>
  <si>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</si>
  <si>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</si>
  <si>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</si>
  <si>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</si>
  <si>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</si>
  <si>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</si>
  <si>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</si>
  <si>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</si>
  <si>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</si>
  <si>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</si>
  <si>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</si>
  <si>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</si>
  <si>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</si>
  <si>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</si>
  <si>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</si>
  <si>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</si>
  <si>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</si>
  <si>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</si>
  <si>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</si>
  <si>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</si>
  <si>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</si>
  <si>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</si>
  <si>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</si>
  <si>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</si>
  <si>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</si>
  <si>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</si>
  <si>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</si>
  <si>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</si>
  <si>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</si>
  <si>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</si>
  <si>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</si>
  <si>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</si>
  <si>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</si>
  <si>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</si>
  <si>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</si>
  <si>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</si>
  <si>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</si>
  <si>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</si>
  <si>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</si>
  <si>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</si>
  <si>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</si>
  <si>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</si>
  <si>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</si>
  <si>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</si>
  <si>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</si>
  <si>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</si>
  <si>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</si>
  <si>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</si>
  <si>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</si>
  <si>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</si>
  <si>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</si>
  <si>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</si>
  <si>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</si>
  <si>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</si>
  <si>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</si>
  <si>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</si>
  <si>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</si>
  <si>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</si>
  <si>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</si>
  <si>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</si>
  <si>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</si>
  <si>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</si>
  <si>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</si>
  <si>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</si>
  <si>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</si>
  <si>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</si>
  <si>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</si>
  <si>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</si>
  <si>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</si>
  <si>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</si>
  <si>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</si>
  <si>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</si>
  <si>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</si>
  <si>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</si>
  <si>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</si>
  <si>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</si>
  <si>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</si>
  <si>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</si>
  <si>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</si>
  <si>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</si>
  <si>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</si>
  <si>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</si>
  <si>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</si>
  <si>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</si>
  <si>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</si>
  <si>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</si>
  <si>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</si>
  <si>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</si>
  <si>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</si>
  <si>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</si>
  <si>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</si>
  <si>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</si>
  <si>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</si>
  <si>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</si>
  <si>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</si>
  <si>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</si>
  <si>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</si>
  <si>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</si>
  <si>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</si>
  <si>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</si>
  <si>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</si>
  <si>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</si>
  <si>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</si>
  <si>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</si>
  <si>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</si>
  <si>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</si>
  <si>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</si>
  <si>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</si>
  <si>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</si>
  <si>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</si>
  <si>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</si>
  <si>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</si>
  <si>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</si>
  <si>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</si>
  <si>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</si>
  <si>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</si>
  <si>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</si>
  <si>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</si>
  <si>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</si>
  <si>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</si>
  <si>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</si>
  <si>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</si>
  <si>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</si>
  <si>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</si>
  <si>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</si>
  <si>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</si>
  <si>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</si>
  <si>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</si>
  <si>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</si>
  <si>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</si>
  <si>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</si>
  <si>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</si>
  <si>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</si>
  <si>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</si>
  <si>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</si>
  <si>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</si>
  <si>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</si>
  <si>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</si>
  <si>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</si>
  <si>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</si>
  <si>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</si>
  <si>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</si>
  <si>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</si>
  <si>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</si>
  <si>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</si>
  <si>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</si>
  <si>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</si>
  <si>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</si>
  <si>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</si>
  <si>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</si>
  <si>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</si>
  <si>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</si>
  <si>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</si>
  <si>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</si>
  <si>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</si>
  <si>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</si>
  <si>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</si>
  <si>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</si>
  <si>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</si>
  <si>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</si>
  <si>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</si>
  <si>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</si>
  <si>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</si>
  <si>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</si>
  <si>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</si>
  <si>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</si>
  <si>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</si>
  <si>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</si>
  <si>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</si>
  <si>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</si>
  <si>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</si>
  <si>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</si>
  <si>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</si>
  <si>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</si>
  <si>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</si>
  <si>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</si>
  <si>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</si>
  <si>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</si>
  <si>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</si>
  <si>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</si>
  <si>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</si>
  <si>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</si>
  <si>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</si>
  <si>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</si>
  <si>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</si>
  <si>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</si>
  <si>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</si>
  <si>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</si>
  <si>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</si>
  <si>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</si>
  <si>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</si>
  <si>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</si>
  <si>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</si>
  <si>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</si>
  <si>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</si>
  <si>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</si>
  <si>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</si>
  <si>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</si>
  <si>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</si>
  <si>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</si>
  <si>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</si>
  <si>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</si>
  <si>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</si>
  <si>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</si>
  <si>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</si>
  <si>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</si>
  <si>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</si>
  <si>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</si>
  <si>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</si>
  <si>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</si>
  <si>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</si>
  <si>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</si>
  <si>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</si>
  <si>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</si>
  <si>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</si>
  <si>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</si>
  <si>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</si>
  <si>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</si>
  <si>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</si>
  <si>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</si>
  <si>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</si>
  <si>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</si>
  <si>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</si>
  <si>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</si>
  <si>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</si>
  <si>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</si>
  <si>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</si>
  <si>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</si>
  <si>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</si>
  <si>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</si>
  <si>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</si>
  <si>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</si>
  <si>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</si>
  <si>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</si>
  <si>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</si>
  <si>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</si>
  <si>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</si>
  <si>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</si>
  <si>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</si>
  <si>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</si>
  <si>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</si>
  <si>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</si>
  <si>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</si>
  <si>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</si>
  <si>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</si>
  <si>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</si>
  <si>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</si>
  <si>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</si>
  <si>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</si>
  <si>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</si>
  <si>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</si>
  <si>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</si>
  <si>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</si>
  <si>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</si>
  <si>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</si>
  <si>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</si>
  <si>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</si>
  <si>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</si>
  <si>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</si>
  <si>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</si>
  <si>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</si>
  <si>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</si>
  <si>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</si>
  <si>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</si>
  <si>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</si>
  <si>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</si>
  <si>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</si>
  <si>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</si>
  <si>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</si>
  <si>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</si>
  <si>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</si>
  <si>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</si>
  <si>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</si>
  <si>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</si>
  <si>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</si>
  <si>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</si>
  <si>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</si>
  <si>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</si>
  <si>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</si>
  <si>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</si>
  <si>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</si>
  <si>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</si>
  <si>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</si>
  <si>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</si>
  <si>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</si>
  <si>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</si>
  <si>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</si>
  <si>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</si>
  <si>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</si>
  <si>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</si>
  <si>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</si>
  <si>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</si>
  <si>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</si>
  <si>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</si>
  <si>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</si>
  <si>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</si>
  <si>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</si>
  <si>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</si>
  <si>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</si>
  <si>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</si>
  <si>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</si>
  <si>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</si>
  <si>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</si>
  <si>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</si>
  <si>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</si>
  <si>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</si>
  <si>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</si>
  <si>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</si>
  <si>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</si>
  <si>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</si>
  <si>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</si>
  <si>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</si>
  <si>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</si>
  <si>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</si>
  <si>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</si>
  <si>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</si>
  <si>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</si>
  <si>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</si>
  <si>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</si>
  <si>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</si>
  <si>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</si>
  <si>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</si>
  <si>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</si>
  <si>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</si>
  <si>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</si>
  <si>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</si>
  <si>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</si>
  <si>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</si>
  <si>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</si>
  <si>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</si>
  <si>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</si>
  <si>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</si>
  <si>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</si>
  <si>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</si>
  <si>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</si>
  <si>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</si>
  <si>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</si>
  <si>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</si>
  <si>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</si>
  <si>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</si>
  <si>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</si>
  <si>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</si>
  <si>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</si>
  <si>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</si>
  <si>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</si>
  <si>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</si>
  <si>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</si>
  <si>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</si>
  <si>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</si>
  <si>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</si>
  <si>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</si>
  <si>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</si>
  <si>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</si>
  <si>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</si>
  <si>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</si>
  <si>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</si>
  <si>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</si>
  <si>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</si>
  <si>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</si>
  <si>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</si>
  <si>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</si>
  <si>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</si>
  <si>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</si>
  <si>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</si>
  <si>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</si>
  <si>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</si>
  <si>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</si>
  <si>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</si>
  <si>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</si>
  <si>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</si>
  <si>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</si>
  <si>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</si>
  <si>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</si>
  <si>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</si>
  <si>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</si>
  <si>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</si>
  <si>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</si>
  <si>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</si>
  <si>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</si>
  <si>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</si>
  <si>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</si>
  <si>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</si>
  <si>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</si>
  <si>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</si>
  <si>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</si>
  <si>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</si>
  <si>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</si>
  <si>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</si>
  <si>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</si>
  <si>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</si>
  <si>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</si>
  <si>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</si>
  <si>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</si>
  <si>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</si>
  <si>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</si>
  <si>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</si>
  <si>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</si>
  <si>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</si>
  <si>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</si>
  <si>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</si>
  <si>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</si>
  <si>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</si>
  <si>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</si>
  <si>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</si>
  <si>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</si>
  <si>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</si>
  <si>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</si>
  <si>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</si>
  <si>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</si>
  <si>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</si>
  <si>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</si>
  <si>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</si>
  <si>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</si>
  <si>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</si>
  <si>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</si>
  <si>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</si>
  <si>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</si>
  <si>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</si>
  <si>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</si>
  <si>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</si>
  <si>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</si>
  <si>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</si>
  <si>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</si>
  <si>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</si>
  <si>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</si>
  <si>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</si>
  <si>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</si>
  <si>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</si>
  <si>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</si>
  <si>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</si>
  <si>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</si>
  <si>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</si>
  <si>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</si>
  <si>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</si>
  <si>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</si>
  <si>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</si>
  <si>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</si>
  <si>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</si>
  <si>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</si>
  <si>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</si>
  <si>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</si>
  <si>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</si>
  <si>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</si>
  <si>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</si>
  <si>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</si>
  <si>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</si>
  <si>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</si>
  <si>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</si>
  <si>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</si>
  <si>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</si>
  <si>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</si>
  <si>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</si>
  <si>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</si>
  <si>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</si>
  <si>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</si>
  <si>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</si>
  <si>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</si>
  <si>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</si>
  <si>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</si>
  <si>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</si>
  <si>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</si>
  <si>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</si>
  <si>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</si>
  <si>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</si>
  <si>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</si>
  <si>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</si>
  <si>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</si>
  <si>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</si>
  <si>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</si>
  <si>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</si>
  <si>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</si>
  <si>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</si>
  <si>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</si>
  <si>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</si>
  <si>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</si>
  <si>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</si>
  <si>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</si>
  <si>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</si>
  <si>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</si>
  <si>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</si>
  <si>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</si>
  <si>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</si>
  <si>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</si>
  <si>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</si>
  <si>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</si>
  <si>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</si>
  <si>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</si>
  <si>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</si>
  <si>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</si>
  <si>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</si>
  <si>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</si>
  <si>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</si>
  <si>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</si>
  <si>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</si>
  <si>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</si>
  <si>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</si>
  <si>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</si>
  <si>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</si>
  <si>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</si>
  <si>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</si>
  <si>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</si>
  <si>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</si>
  <si>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</si>
  <si>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</si>
  <si>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</si>
  <si>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</si>
  <si>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</si>
  <si>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</si>
  <si>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</si>
  <si>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</si>
  <si>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</si>
  <si>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</si>
  <si>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</si>
  <si>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</si>
  <si>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</si>
  <si>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</si>
  <si>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</si>
  <si>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</si>
  <si>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</si>
  <si>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</si>
  <si>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</si>
  <si>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</si>
  <si>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</si>
  <si>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</si>
  <si>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</si>
  <si>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</si>
  <si>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</si>
  <si>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</si>
  <si>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</si>
  <si>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</si>
  <si>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</si>
  <si>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</si>
  <si>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</si>
  <si>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</si>
  <si>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</si>
  <si>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</si>
  <si>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</si>
  <si>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</si>
  <si>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</si>
  <si>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</si>
  <si>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</si>
  <si>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</si>
  <si>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</si>
  <si>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</si>
  <si>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</si>
  <si>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</si>
  <si>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</si>
  <si>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</si>
  <si>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</si>
  <si>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</si>
  <si>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</si>
  <si>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</si>
  <si>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</si>
  <si>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</si>
  <si>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</si>
  <si>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</si>
  <si>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</si>
  <si>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</si>
  <si>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</si>
  <si>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</si>
  <si>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</si>
  <si>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</si>
  <si>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</si>
  <si>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</si>
  <si>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</si>
  <si>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</si>
  <si>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</si>
  <si>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</si>
  <si>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</si>
  <si>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</si>
  <si>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</si>
  <si>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</si>
  <si>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</si>
  <si>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</si>
  <si>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</si>
  <si>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</si>
  <si>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</si>
  <si>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</si>
  <si>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</si>
  <si>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</si>
  <si>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</si>
  <si>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</si>
  <si>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</si>
  <si>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</si>
  <si>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</si>
  <si>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</si>
  <si>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</si>
  <si>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</si>
  <si>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</si>
  <si>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</si>
  <si>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</si>
  <si>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</si>
  <si>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</si>
  <si>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</si>
  <si>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</si>
  <si>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</si>
  <si>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</si>
  <si>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</si>
  <si>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</si>
  <si>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</si>
  <si>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</si>
  <si>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</si>
  <si>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</si>
  <si>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</si>
  <si>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</si>
  <si>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</si>
  <si>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</si>
  <si>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</si>
  <si>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</si>
  <si>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</si>
  <si>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</si>
  <si>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</si>
  <si>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</si>
  <si>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</si>
  <si>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</si>
  <si>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</si>
  <si>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</si>
  <si>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</si>
  <si>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</si>
  <si>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</si>
  <si>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</si>
  <si>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</si>
  <si>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</si>
  <si>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</si>
  <si>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</si>
  <si>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</si>
  <si>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</si>
  <si>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</si>
  <si>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</si>
  <si>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</si>
  <si>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</si>
  <si>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</si>
  <si>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</si>
  <si>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</si>
  <si>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</si>
  <si>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</si>
  <si>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</si>
  <si>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</si>
  <si>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</si>
  <si>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</si>
  <si>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</si>
  <si>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</si>
  <si>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</si>
  <si>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</si>
  <si>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</si>
  <si>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</si>
  <si>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</si>
  <si>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</si>
  <si>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</si>
  <si>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</si>
  <si>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</si>
  <si>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</si>
  <si>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</si>
  <si>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</si>
  <si>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</si>
  <si>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</si>
  <si>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</si>
  <si>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</si>
  <si>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</si>
  <si>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</si>
  <si>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</si>
  <si>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</si>
  <si>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</si>
  <si>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</si>
  <si>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</si>
  <si>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</si>
  <si>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</si>
  <si>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</si>
  <si>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</si>
  <si>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</si>
  <si>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</si>
  <si>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</si>
  <si>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</si>
  <si>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</si>
  <si>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</si>
  <si>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</si>
  <si>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</si>
  <si>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</si>
  <si>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</si>
  <si>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</si>
  <si>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</si>
  <si>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</si>
  <si>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</si>
  <si>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</si>
  <si>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</si>
  <si>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</si>
  <si>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</si>
  <si>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</si>
  <si>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</si>
  <si>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</si>
  <si>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</si>
  <si>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</si>
  <si>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</si>
  <si>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</si>
  <si>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</si>
  <si>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</si>
  <si>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</si>
  <si>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</si>
  <si>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</si>
  <si>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</si>
  <si>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</si>
  <si>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</si>
  <si>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</si>
  <si>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</si>
  <si>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</si>
  <si>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</si>
  <si>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</si>
  <si>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</si>
  <si>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</si>
  <si>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</si>
  <si>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</si>
  <si>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</si>
  <si>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</si>
  <si>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</si>
  <si>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</si>
  <si>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</si>
  <si>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</si>
  <si>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</si>
  <si>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</si>
  <si>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</si>
  <si>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</si>
  <si>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</si>
  <si>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</si>
  <si>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</si>
  <si>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</si>
  <si>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</si>
  <si>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</si>
  <si>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</si>
  <si>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</si>
  <si>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</si>
  <si>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</si>
  <si>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</si>
  <si>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</si>
  <si>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</si>
  <si>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</si>
  <si>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</si>
  <si>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</si>
  <si>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</si>
  <si>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</si>
  <si>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</si>
  <si>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</si>
  <si>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</si>
  <si>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</si>
  <si>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</si>
  <si>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</si>
  <si>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</si>
  <si>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</si>
  <si>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</si>
  <si>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</si>
  <si>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</si>
  <si>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</si>
  <si>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</si>
  <si>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</si>
  <si>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</si>
  <si>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</si>
  <si>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</si>
  <si>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</si>
  <si>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</si>
  <si>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</si>
  <si>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</si>
  <si>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</si>
  <si>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</si>
  <si>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</si>
  <si>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</si>
  <si>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</si>
  <si>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</si>
  <si>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</si>
  <si>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</si>
  <si>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</si>
  <si>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</si>
  <si>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</si>
  <si>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</si>
  <si>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</si>
  <si>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</si>
  <si>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</si>
  <si>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</si>
  <si>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</si>
  <si>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</si>
  <si>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</si>
  <si>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</si>
  <si>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</si>
  <si>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</si>
  <si>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</si>
  <si>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</si>
  <si>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</si>
  <si>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</si>
  <si>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</si>
  <si>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</si>
  <si>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</si>
  <si>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</si>
  <si>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</si>
  <si>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</si>
  <si>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</si>
  <si>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</si>
  <si>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</si>
  <si>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</si>
  <si>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</si>
  <si>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</si>
  <si>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</si>
  <si>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</si>
  <si>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</si>
  <si>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</si>
  <si>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</si>
  <si>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</si>
  <si>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</si>
  <si>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</si>
  <si>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</si>
  <si>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</si>
  <si>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</si>
  <si>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</si>
  <si>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</si>
  <si>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</si>
  <si>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</si>
  <si>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</si>
  <si>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</si>
  <si>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</si>
  <si>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</si>
  <si>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</si>
  <si>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</si>
  <si>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</si>
  <si>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</si>
  <si>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</si>
  <si>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</si>
  <si>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</si>
  <si>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</si>
  <si>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</si>
  <si>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</si>
  <si>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</si>
  <si>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</si>
  <si>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</si>
  <si>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</si>
  <si>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</si>
  <si>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</si>
  <si>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</si>
  <si>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</si>
  <si>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</si>
  <si>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</si>
  <si>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</si>
  <si>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</si>
  <si>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</si>
  <si>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</si>
  <si>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</si>
  <si>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</si>
  <si>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</si>
  <si>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</si>
  <si>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</si>
  <si>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</si>
  <si>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</si>
  <si>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</si>
  <si>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</si>
  <si>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</si>
  <si>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</si>
  <si>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</si>
  <si>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</si>
  <si>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</si>
  <si>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</si>
  <si>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</si>
  <si>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</si>
  <si>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</si>
  <si>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</si>
  <si>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</si>
  <si>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</si>
  <si>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</si>
  <si>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</si>
  <si>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</si>
  <si>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</si>
  <si>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</si>
  <si>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</si>
  <si>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</si>
  <si>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</si>
  <si>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</si>
  <si>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</si>
  <si>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</si>
  <si>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</si>
  <si>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</si>
  <si>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</si>
  <si>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</si>
  <si>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</si>
  <si>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</si>
  <si>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</si>
  <si>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</si>
  <si>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</si>
  <si>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</si>
  <si>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</si>
  <si>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</si>
  <si>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</si>
  <si>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</si>
  <si>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</si>
  <si>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</si>
  <si>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</si>
  <si>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</si>
  <si>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</si>
  <si>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</si>
  <si>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</si>
  <si>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</si>
  <si>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</si>
  <si>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</si>
  <si>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</si>
  <si>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</si>
  <si>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</si>
  <si>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</si>
  <si>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</si>
  <si>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</si>
  <si>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</si>
  <si>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</si>
  <si>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</si>
  <si>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</si>
  <si>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</si>
  <si>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</si>
  <si>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</si>
  <si>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</si>
  <si>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</si>
  <si>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</si>
  <si>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</si>
  <si>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</si>
  <si>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</si>
  <si>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</si>
  <si>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</si>
  <si>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</si>
  <si>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</si>
  <si>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</si>
  <si>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</si>
  <si>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</si>
  <si>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</si>
  <si>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</si>
  <si>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</si>
  <si>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</si>
  <si>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</si>
  <si>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</si>
  <si>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</si>
  <si>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</si>
  <si>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</si>
  <si>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</si>
  <si>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</si>
  <si>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</si>
  <si>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</si>
  <si>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</si>
  <si>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</si>
  <si>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</si>
  <si>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</si>
  <si>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</si>
  <si>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</si>
  <si>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</si>
  <si>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</si>
  <si>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</si>
  <si>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</si>
  <si>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</si>
  <si>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</si>
  <si>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</si>
  <si>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</si>
  <si>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</si>
  <si>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</si>
  <si>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</si>
  <si>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</si>
  <si>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</si>
  <si>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</si>
  <si>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</si>
  <si>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</si>
  <si>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</si>
  <si>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</si>
  <si>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</si>
  <si>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</si>
  <si>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</si>
  <si>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</si>
  <si>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</si>
  <si>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</si>
  <si>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</si>
  <si>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</si>
  <si>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</si>
  <si>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</si>
  <si>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</si>
  <si>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</si>
  <si>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</si>
  <si>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</si>
  <si>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</si>
  <si>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</si>
  <si>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</si>
  <si>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</si>
  <si>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</si>
  <si>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</si>
  <si>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</si>
  <si>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</si>
  <si>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</si>
  <si>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</si>
  <si>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</si>
  <si>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</si>
  <si>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</si>
  <si>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</si>
  <si>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</si>
  <si>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</si>
  <si>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</si>
  <si>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</si>
  <si>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</si>
  <si>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</si>
  <si>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</si>
  <si>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</si>
  <si>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</si>
  <si>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</si>
  <si>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</si>
  <si>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</si>
  <si>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</si>
  <si>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</si>
  <si>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</si>
  <si>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</si>
  <si>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</si>
  <si>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</si>
  <si>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</si>
  <si>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</si>
  <si>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</si>
  <si>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</si>
  <si>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</si>
  <si>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</si>
  <si>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</si>
  <si>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</si>
  <si>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</si>
  <si>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</si>
  <si>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</si>
  <si>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</si>
  <si>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</si>
  <si>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</si>
  <si>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</si>
  <si>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</si>
  <si>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</si>
  <si>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</si>
  <si>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</si>
  <si>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</si>
  <si>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</si>
  <si>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</si>
  <si>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</si>
  <si>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</si>
  <si>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</si>
  <si>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</si>
  <si>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</si>
  <si>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</si>
  <si>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</si>
  <si>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</si>
  <si>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</si>
  <si>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</si>
  <si>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</si>
  <si>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</si>
  <si>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</si>
  <si>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</si>
  <si>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</si>
  <si>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</si>
  <si>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</si>
  <si>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</si>
  <si>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</si>
  <si>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</si>
  <si>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</si>
  <si>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</si>
  <si>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</si>
  <si>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</si>
  <si>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</si>
  <si>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</si>
  <si>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</si>
  <si>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</si>
  <si>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</si>
  <si>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</si>
  <si>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</si>
  <si>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</si>
  <si>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</si>
  <si>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</si>
  <si>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</si>
  <si>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</si>
  <si>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</si>
  <si>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</si>
  <si>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</si>
  <si>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</si>
  <si>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</si>
  <si>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</si>
  <si>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</si>
  <si>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</si>
  <si>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</si>
  <si>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</si>
  <si>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</si>
  <si>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</si>
  <si>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</si>
  <si>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</si>
  <si>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</si>
  <si>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</si>
  <si>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</si>
  <si>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</si>
  <si>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</si>
  <si>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</si>
  <si>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</si>
  <si>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</si>
  <si>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</si>
  <si>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</si>
  <si>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</si>
  <si>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</si>
  <si>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</si>
  <si>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</si>
  <si>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</si>
  <si>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</si>
  <si>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</si>
  <si>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</si>
  <si>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</si>
  <si>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</si>
  <si>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</si>
  <si>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</si>
  <si>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</si>
  <si>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</si>
  <si>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</si>
  <si>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</si>
  <si>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</si>
  <si>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</si>
  <si>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</si>
  <si>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</si>
  <si>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</si>
  <si>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</si>
  <si>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</si>
  <si>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</si>
  <si>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</si>
  <si>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</si>
  <si>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</si>
  <si>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</si>
  <si>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</si>
  <si>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</si>
  <si>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</si>
  <si>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</si>
  <si>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</si>
  <si>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</si>
  <si>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</si>
  <si>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</si>
  <si>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</si>
  <si>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</si>
  <si>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</si>
  <si>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</si>
  <si>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</si>
  <si>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</si>
  <si>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</si>
  <si>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</si>
  <si>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</si>
  <si>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</si>
  <si>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</si>
  <si>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</si>
  <si>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</si>
  <si>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</si>
  <si>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</si>
  <si>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</si>
  <si>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</si>
  <si>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</si>
  <si>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</si>
  <si>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</si>
  <si>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</si>
  <si>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</si>
  <si>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</si>
  <si>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</si>
  <si>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</si>
  <si>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</si>
  <si>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</si>
  <si>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</si>
  <si>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</si>
  <si>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</si>
  <si>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</si>
  <si>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</si>
  <si>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</si>
  <si>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</si>
  <si>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</si>
  <si>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</si>
  <si>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</si>
  <si>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</si>
  <si>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</si>
  <si>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</si>
  <si>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</si>
  <si>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</si>
  <si>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</si>
  <si>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</si>
  <si>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</si>
  <si>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</si>
  <si>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</si>
  <si>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</si>
  <si>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</si>
  <si>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</si>
  <si>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</si>
  <si>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</si>
  <si>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</si>
  <si>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</si>
  <si>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</si>
  <si>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</si>
  <si>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</si>
  <si>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</si>
  <si>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</si>
  <si>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</si>
  <si>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</si>
  <si>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</si>
  <si>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</si>
  <si>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</si>
  <si>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</si>
  <si>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</si>
  <si>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</si>
  <si>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</si>
  <si>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</si>
  <si>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</si>
  <si>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</si>
  <si>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</si>
  <si>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</si>
  <si>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</si>
  <si>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</si>
  <si>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</si>
  <si>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</si>
  <si>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</si>
  <si>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</si>
  <si>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</si>
  <si>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</si>
  <si>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</si>
  <si>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</si>
  <si>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</si>
  <si>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</si>
  <si>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</si>
  <si>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</si>
  <si>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</si>
  <si>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</si>
  <si>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</si>
  <si>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</si>
  <si>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</si>
  <si>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</si>
  <si>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</si>
  <si>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</si>
  <si>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</si>
  <si>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</si>
  <si>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</si>
  <si>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</si>
  <si>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</si>
  <si>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</si>
  <si>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</si>
  <si>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</si>
  <si>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</si>
  <si>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</si>
  <si>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</si>
  <si>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</si>
  <si>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</si>
  <si>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</si>
  <si>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</si>
  <si>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</si>
  <si>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</si>
  <si>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</si>
  <si>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</si>
  <si>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</si>
  <si>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</si>
  <si>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</si>
  <si>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</si>
  <si>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</si>
  <si>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</si>
  <si>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</si>
  <si>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</si>
  <si>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</si>
  <si>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</si>
  <si>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</si>
  <si>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</si>
  <si>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</si>
  <si>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</si>
  <si>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</si>
  <si>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</si>
  <si>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</si>
  <si>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</si>
  <si>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</si>
  <si>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</si>
  <si>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</si>
  <si>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</si>
  <si>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</si>
  <si>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</si>
  <si>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</si>
  <si>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</si>
  <si>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</si>
  <si>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</si>
  <si>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</si>
  <si>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</si>
  <si>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</si>
  <si>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</si>
  <si>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</si>
  <si>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</si>
  <si>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</si>
  <si>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</si>
  <si>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</si>
  <si>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</si>
  <si>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</si>
  <si>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</si>
  <si>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</si>
  <si>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</si>
  <si>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</si>
  <si>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</si>
  <si>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</si>
  <si>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</si>
  <si>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</si>
  <si>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</si>
  <si>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</si>
  <si>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</si>
  <si>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</si>
  <si>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</si>
  <si>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</si>
  <si>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</si>
  <si>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</si>
  <si>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</si>
  <si>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</si>
  <si>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</si>
  <si>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</si>
  <si>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</si>
  <si>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</si>
  <si>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</si>
  <si>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</si>
  <si>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</si>
  <si>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</si>
  <si>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</si>
  <si>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</si>
  <si>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</si>
  <si>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</si>
  <si>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</si>
  <si>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</si>
  <si>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</si>
  <si>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</si>
  <si>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</si>
  <si>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</si>
  <si>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</si>
  <si>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</si>
  <si>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</si>
  <si>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</si>
  <si>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</si>
  <si>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</si>
  <si>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</si>
  <si>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</si>
  <si>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</si>
  <si>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</si>
  <si>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</si>
  <si>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</si>
  <si>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</si>
  <si>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</si>
  <si>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</si>
  <si>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</si>
  <si>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</si>
  <si>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</si>
  <si>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</si>
  <si>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</si>
  <si>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</si>
  <si>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</si>
  <si>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</si>
  <si>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</si>
  <si>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</si>
  <si>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</si>
  <si>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</si>
  <si>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</si>
  <si>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</si>
  <si>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</si>
  <si>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</si>
  <si>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</si>
  <si>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</si>
  <si>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</si>
  <si>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</si>
  <si>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</si>
  <si>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</si>
  <si>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</si>
  <si>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</si>
  <si>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</si>
  <si>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</si>
  <si>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</si>
  <si>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</si>
  <si>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</si>
  <si>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</si>
  <si>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</si>
  <si>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</si>
  <si>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</si>
  <si>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</si>
  <si>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</si>
  <si>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</si>
  <si>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</si>
  <si>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</si>
  <si>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</si>
  <si>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</si>
  <si>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</si>
  <si>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</si>
  <si>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</si>
  <si>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</si>
  <si>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</si>
  <si>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</si>
  <si>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</si>
  <si>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</si>
  <si>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</si>
  <si>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</si>
  <si>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</si>
  <si>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</si>
  <si>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</si>
  <si>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</si>
  <si>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</si>
  <si>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</si>
  <si>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</si>
  <si>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</si>
  <si>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</si>
  <si>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</si>
  <si>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</si>
  <si>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</si>
  <si>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</si>
  <si>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</si>
  <si>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</si>
  <si>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</si>
  <si>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</si>
  <si>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</si>
  <si>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</si>
  <si>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</si>
  <si>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</si>
  <si>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</si>
  <si>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</si>
  <si>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</si>
  <si>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</si>
  <si>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</si>
  <si>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</si>
  <si>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</si>
  <si>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</si>
  <si>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</si>
  <si>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</si>
  <si>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</si>
  <si>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</si>
  <si>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</si>
  <si>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</si>
  <si>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</si>
  <si>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</si>
  <si>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</si>
  <si>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</si>
  <si>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</si>
  <si>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</si>
  <si>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</si>
  <si>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</si>
  <si>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</si>
  <si>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</si>
  <si>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</si>
  <si>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</si>
  <si>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</si>
  <si>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</si>
  <si>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</si>
  <si>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</si>
  <si>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</si>
  <si>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</si>
  <si>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</si>
  <si>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</si>
  <si>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</si>
  <si>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</si>
  <si>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</si>
  <si>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</si>
  <si>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</si>
  <si>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</si>
  <si>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</si>
  <si>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</si>
  <si>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</si>
  <si>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</si>
  <si>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</si>
  <si>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</si>
  <si>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</si>
  <si>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</si>
  <si>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</si>
  <si>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</si>
  <si>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</si>
  <si>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</si>
  <si>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</si>
  <si>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</si>
  <si>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</si>
  <si>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</si>
  <si>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</si>
  <si>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</si>
  <si>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</si>
  <si>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</si>
  <si>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</si>
  <si>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</si>
  <si>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</si>
  <si>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</si>
  <si>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</si>
  <si>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</si>
  <si>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</si>
  <si>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</si>
  <si>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</si>
  <si>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</si>
  <si>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</si>
  <si>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</si>
  <si>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</si>
  <si>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</si>
  <si>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</si>
  <si>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</si>
  <si>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</si>
  <si>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</si>
  <si>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</si>
  <si>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</si>
  <si>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</si>
  <si>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</si>
  <si>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</si>
  <si>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</si>
  <si>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</si>
  <si>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</si>
  <si>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</si>
  <si>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</si>
  <si>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</si>
  <si>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</si>
  <si>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</si>
  <si>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</si>
  <si>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</si>
  <si>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</si>
  <si>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</si>
  <si>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</si>
  <si>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</si>
  <si>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</si>
  <si>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</si>
  <si>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</si>
  <si>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</si>
  <si>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</si>
  <si>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</si>
  <si>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</si>
  <si>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</si>
  <si>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</si>
  <si>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</si>
  <si>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</si>
  <si>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</si>
  <si>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</si>
  <si>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</si>
  <si>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</si>
  <si>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</si>
  <si>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</si>
  <si>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</si>
  <si>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</si>
  <si>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</si>
  <si>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</si>
  <si>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</si>
  <si>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</si>
  <si>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</si>
  <si>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</si>
  <si>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</si>
  <si>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</si>
  <si>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</si>
  <si>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</si>
  <si>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</si>
  <si>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</si>
  <si>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</si>
  <si>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</si>
  <si>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</si>
  <si>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</si>
  <si>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</si>
  <si>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</si>
  <si>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</si>
  <si>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</si>
  <si>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</si>
  <si>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</si>
  <si>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</si>
  <si>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</si>
  <si>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</si>
  <si>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</si>
  <si>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</si>
  <si>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</si>
  <si>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</si>
  <si>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</si>
  <si>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</si>
  <si>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</si>
  <si>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</si>
  <si>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</si>
  <si>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</si>
  <si>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</si>
  <si>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</si>
  <si>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</si>
  <si>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</si>
  <si>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</si>
  <si>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</si>
  <si>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</si>
  <si>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</si>
  <si>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</si>
  <si>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</si>
  <si>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</si>
  <si>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</si>
  <si>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</si>
  <si>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</si>
  <si>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</si>
  <si>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</si>
  <si>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</si>
  <si>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</si>
  <si>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</si>
  <si>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</si>
  <si>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</si>
  <si>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</si>
  <si>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</si>
  <si>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</si>
  <si>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</si>
  <si>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</si>
  <si>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</si>
  <si>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</si>
  <si>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</si>
  <si>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</si>
  <si>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</si>
  <si>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</si>
  <si>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</si>
  <si>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</si>
  <si>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</si>
  <si>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</si>
  <si>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</si>
  <si>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</si>
  <si>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</si>
  <si>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</si>
  <si>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</si>
  <si>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</si>
  <si>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</si>
  <si>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</si>
  <si>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</si>
  <si>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</si>
  <si>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</si>
  <si>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</si>
  <si>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</si>
  <si>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</si>
  <si>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</si>
  <si>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</si>
  <si>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</si>
  <si>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</si>
  <si>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</si>
  <si>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</si>
  <si>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</si>
  <si>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</si>
  <si>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</si>
  <si>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</si>
  <si>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</si>
  <si>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</si>
  <si>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</si>
  <si>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</si>
  <si>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</si>
  <si>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</si>
  <si>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</si>
  <si>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</si>
  <si>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</si>
  <si>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</si>
  <si>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</si>
  <si>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</si>
  <si>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</si>
  <si>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</si>
  <si>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</si>
  <si>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</si>
  <si>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</si>
  <si>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</si>
  <si>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</si>
  <si>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</si>
  <si>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</si>
  <si>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</si>
  <si>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</si>
  <si>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</si>
  <si>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</si>
  <si>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</si>
  <si>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</si>
  <si>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</si>
  <si>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</si>
  <si>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</si>
  <si>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</si>
  <si>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</si>
  <si>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</si>
  <si>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</si>
  <si>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</si>
  <si>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</si>
  <si>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</si>
  <si>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</si>
  <si>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</si>
  <si>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</si>
  <si>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</si>
  <si>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</si>
  <si>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</si>
  <si>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</si>
  <si>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</si>
  <si>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</si>
  <si>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</si>
  <si>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</si>
  <si>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</si>
  <si>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</si>
  <si>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</si>
  <si>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</si>
  <si>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</si>
  <si>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</si>
  <si>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</si>
  <si>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</si>
  <si>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</si>
  <si>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</si>
  <si>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</si>
  <si>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</si>
  <si>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</si>
  <si>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</si>
  <si>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</si>
  <si>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</si>
  <si>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</si>
  <si>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</si>
  <si>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</si>
  <si>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</si>
  <si>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</si>
  <si>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</si>
  <si>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</si>
  <si>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</si>
  <si>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</si>
  <si>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</si>
  <si>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</si>
  <si>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</si>
  <si>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</si>
  <si>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</si>
  <si>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</si>
  <si>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</si>
  <si>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</si>
  <si>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</si>
  <si>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</si>
  <si>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</si>
  <si>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</si>
  <si>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</si>
  <si>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</si>
  <si>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</si>
  <si>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</si>
  <si>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</si>
  <si>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</si>
  <si>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</si>
  <si>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</si>
  <si>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</si>
  <si>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</si>
  <si>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</si>
  <si>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</si>
  <si>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</si>
  <si>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</si>
  <si>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</si>
  <si>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</si>
  <si>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</si>
  <si>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</si>
  <si>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</si>
  <si>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</si>
  <si>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</si>
  <si>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</si>
  <si>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</si>
  <si>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</si>
  <si>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</si>
  <si>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</si>
  <si>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</si>
  <si>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</si>
  <si>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</si>
  <si>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</si>
  <si>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</si>
  <si>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</si>
  <si>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</si>
  <si>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</si>
  <si>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</si>
  <si>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</si>
  <si>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</si>
  <si>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</si>
  <si>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</si>
  <si>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</si>
  <si>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</si>
  <si>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</si>
  <si>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</si>
  <si>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</si>
  <si>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</si>
  <si>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</si>
  <si>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</si>
  <si>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</si>
  <si>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</si>
  <si>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</si>
  <si>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</si>
  <si>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</si>
  <si>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</si>
  <si>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</si>
  <si>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</si>
  <si>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</si>
  <si>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</si>
  <si>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</si>
  <si>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</si>
  <si>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</si>
  <si>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</si>
  <si>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</si>
  <si>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</si>
  <si>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</si>
  <si>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</si>
  <si>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</si>
  <si>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</si>
  <si>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</si>
  <si>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</si>
  <si>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</si>
  <si>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</si>
  <si>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</si>
  <si>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</si>
  <si>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</si>
  <si>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</si>
  <si>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</si>
  <si>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</si>
  <si>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</si>
  <si>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</si>
  <si>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</si>
  <si>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</si>
  <si>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</si>
  <si>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</si>
  <si>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</si>
  <si>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</si>
  <si>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</si>
  <si>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</si>
  <si>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</si>
  <si>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</si>
  <si>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</si>
  <si>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</si>
  <si>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</si>
  <si>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</si>
  <si>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</si>
  <si>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</si>
  <si>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</si>
  <si>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</si>
  <si>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</si>
  <si>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</si>
  <si>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</si>
  <si>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</si>
  <si>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</si>
  <si>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</si>
  <si>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</si>
  <si>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</si>
  <si>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</si>
  <si>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</si>
  <si>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</si>
  <si>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</si>
  <si>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</si>
  <si>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</si>
  <si>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</si>
  <si>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</si>
  <si>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</si>
  <si>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</si>
  <si>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</si>
  <si>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</si>
  <si>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</si>
  <si>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</si>
  <si>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</si>
  <si>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</si>
  <si>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</si>
  <si>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</si>
  <si>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</si>
  <si>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</si>
  <si>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</si>
  <si>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</si>
  <si>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</si>
  <si>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</si>
  <si>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</si>
  <si>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</si>
  <si>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</si>
  <si>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</si>
  <si>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</si>
  <si>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</si>
  <si>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</si>
  <si>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</si>
  <si>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</si>
  <si>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</si>
  <si>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</si>
  <si>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</si>
  <si>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</si>
  <si>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</si>
  <si>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</si>
  <si>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</si>
  <si>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</si>
  <si>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</si>
  <si>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</si>
  <si>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</si>
  <si>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</si>
  <si>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</si>
  <si>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</si>
  <si>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</si>
  <si>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</si>
  <si>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</si>
  <si>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</si>
  <si>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</si>
  <si>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</si>
  <si>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</si>
  <si>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</si>
  <si>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</si>
  <si>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</si>
  <si>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</si>
  <si>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</si>
  <si>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</si>
  <si>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</si>
  <si>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</si>
  <si>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</si>
  <si>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</si>
  <si>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</si>
  <si>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</si>
  <si>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</si>
  <si>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</si>
  <si>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</si>
  <si>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</si>
  <si>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</si>
  <si>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</si>
  <si>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</si>
  <si>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</si>
  <si>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</si>
  <si>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</si>
  <si>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</si>
  <si>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</si>
  <si>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</si>
  <si>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</si>
  <si>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</si>
  <si>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</si>
  <si>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</si>
  <si>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</si>
  <si>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</si>
  <si>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</si>
  <si>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</si>
  <si>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</si>
  <si>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</si>
  <si>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</si>
  <si>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</si>
  <si>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</si>
  <si>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</si>
  <si>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</si>
  <si>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</si>
  <si>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</si>
  <si>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</si>
  <si>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</si>
  <si>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</si>
  <si>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</si>
  <si>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</si>
  <si>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</si>
  <si>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</si>
  <si>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</si>
  <si>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</si>
  <si>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</si>
  <si>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</si>
  <si>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</si>
  <si>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</si>
  <si>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</si>
  <si>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</si>
  <si>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</si>
  <si>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</si>
  <si>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</si>
  <si>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</si>
  <si>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</si>
  <si>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</si>
  <si>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</si>
  <si>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</si>
  <si>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</si>
  <si>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</si>
  <si>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</si>
  <si>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</si>
  <si>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</si>
  <si>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</si>
  <si>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</si>
  <si>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</si>
  <si>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</si>
  <si>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</si>
  <si>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</si>
  <si>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</si>
  <si>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</si>
  <si>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</si>
  <si>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</si>
  <si>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</si>
  <si>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</si>
  <si>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</si>
  <si>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</si>
  <si>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</si>
  <si>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</si>
  <si>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</si>
  <si>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</si>
  <si>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</si>
  <si>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</si>
  <si>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</si>
  <si>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</si>
  <si>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</si>
  <si>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</si>
  <si>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</si>
  <si>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</si>
  <si>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</si>
  <si>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</si>
  <si>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</si>
  <si>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</si>
  <si>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</si>
  <si>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</si>
  <si>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</si>
  <si>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</si>
  <si>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</si>
  <si>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</si>
  <si>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</si>
  <si>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</si>
  <si>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</si>
  <si>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</si>
  <si>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</si>
  <si>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</si>
  <si>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</si>
  <si>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</si>
  <si>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</si>
  <si>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</si>
  <si>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</si>
  <si>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</si>
  <si>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</si>
  <si>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</si>
  <si>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</si>
  <si>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</si>
  <si>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</si>
  <si>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</si>
  <si>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</si>
  <si>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</si>
  <si>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</si>
  <si>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</si>
  <si>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</si>
  <si>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</si>
  <si>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</si>
  <si>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</si>
  <si>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</si>
  <si>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</si>
  <si>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</si>
  <si>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</si>
  <si>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</si>
  <si>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</si>
  <si>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</si>
  <si>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</si>
  <si>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</si>
  <si>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</si>
  <si>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</si>
  <si>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</si>
  <si>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</si>
  <si>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</si>
  <si>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</si>
  <si>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</si>
  <si>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</si>
  <si>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</si>
  <si>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</si>
  <si>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</si>
  <si>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</si>
  <si>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</si>
  <si>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</si>
  <si>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</si>
  <si>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</si>
  <si>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</si>
  <si>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</si>
  <si>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</si>
  <si>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</si>
  <si>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</si>
  <si>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</si>
  <si>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</si>
  <si>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</si>
  <si>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</si>
  <si>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</si>
  <si>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</si>
  <si>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</si>
  <si>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</si>
  <si>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</si>
  <si>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</si>
  <si>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</si>
  <si>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</si>
  <si>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</si>
  <si>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</si>
  <si>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</si>
  <si>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</si>
  <si>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</si>
  <si>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</si>
  <si>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</si>
  <si>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</si>
  <si>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</si>
  <si>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</si>
  <si>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</si>
  <si>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</si>
  <si>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</si>
  <si>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</si>
  <si>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</si>
  <si>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</si>
  <si>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</si>
  <si>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</si>
  <si>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</si>
  <si>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</si>
  <si>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</si>
  <si>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</si>
  <si>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</si>
  <si>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</si>
  <si>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</si>
  <si>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</si>
  <si>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</si>
  <si>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</si>
  <si>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</si>
  <si>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</si>
  <si>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</si>
  <si>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</si>
  <si>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</si>
  <si>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</si>
  <si>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</si>
  <si>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</si>
  <si>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</si>
  <si>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</si>
  <si>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</si>
  <si>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</si>
  <si>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</si>
  <si>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</si>
  <si>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</si>
  <si>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</si>
  <si>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</si>
  <si>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</si>
  <si>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</si>
  <si>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</si>
  <si>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</si>
  <si>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</si>
  <si>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</si>
  <si>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</si>
  <si>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</si>
  <si>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</si>
  <si>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</si>
  <si>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</si>
  <si>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</si>
  <si>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</si>
  <si>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</si>
  <si>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</si>
  <si>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</si>
  <si>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</si>
  <si>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</si>
  <si>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</si>
  <si>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</si>
  <si>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</si>
  <si>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</si>
  <si>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</si>
  <si>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</si>
  <si>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</si>
  <si>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</si>
  <si>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</si>
  <si>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</si>
  <si>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</si>
  <si>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</si>
  <si>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</si>
  <si>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</si>
  <si>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</si>
  <si>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</si>
  <si>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</si>
  <si>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</si>
  <si>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</si>
  <si>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</si>
  <si>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</si>
  <si>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</si>
  <si>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</si>
  <si>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</si>
  <si>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</si>
  <si>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</si>
  <si>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</si>
  <si>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</si>
  <si>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</si>
  <si>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</si>
  <si>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</si>
  <si>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</si>
  <si>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</si>
  <si>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</si>
  <si>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</si>
  <si>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</si>
  <si>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</si>
  <si>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</si>
  <si>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</si>
  <si>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</si>
  <si>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</si>
  <si>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</si>
  <si>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</si>
  <si>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</si>
  <si>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</si>
  <si>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</si>
  <si>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</si>
  <si>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</si>
  <si>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</si>
  <si>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</si>
  <si>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</si>
  <si>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</si>
  <si>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</si>
  <si>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</si>
  <si>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</si>
  <si>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</si>
  <si>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</si>
  <si>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</si>
  <si>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</si>
  <si>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</si>
  <si>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</si>
  <si>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</si>
  <si>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</si>
  <si>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</si>
  <si>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</si>
  <si>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</si>
  <si>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</si>
  <si>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</si>
  <si>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</si>
  <si>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</si>
  <si>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</si>
  <si>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</si>
  <si>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</si>
  <si>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</si>
  <si>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</si>
  <si>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</si>
  <si>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</si>
  <si>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</si>
  <si>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</si>
  <si>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</si>
  <si>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</si>
  <si>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</si>
  <si>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</si>
  <si>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</si>
  <si>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</si>
  <si>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</si>
  <si>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</si>
  <si>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</si>
  <si>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</si>
  <si>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</si>
  <si>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</si>
  <si>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</si>
  <si>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</si>
  <si>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</si>
  <si>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</si>
  <si>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</si>
  <si>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</si>
  <si>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</si>
  <si>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</si>
  <si>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</si>
  <si>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</si>
  <si>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</si>
  <si>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</si>
  <si>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</si>
  <si>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</si>
  <si>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</si>
  <si>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</si>
  <si>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</si>
  <si>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</si>
  <si>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</si>
  <si>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</si>
  <si>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</si>
  <si>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</si>
  <si>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</si>
  <si>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</si>
  <si>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</si>
  <si>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</si>
  <si>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</si>
  <si>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</si>
  <si>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</si>
  <si>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</si>
  <si>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</si>
  <si>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</si>
  <si>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</si>
  <si>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</si>
  <si>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</si>
  <si>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</si>
  <si>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</si>
  <si>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</si>
  <si>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</si>
  <si>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</si>
  <si>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</si>
  <si>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</si>
  <si>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</si>
  <si>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</si>
  <si>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</si>
  <si>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</si>
  <si>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</si>
  <si>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</si>
  <si>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</si>
  <si>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</si>
  <si>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</si>
  <si>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</si>
  <si>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</si>
  <si>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</si>
  <si>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</si>
  <si>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</si>
  <si>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</si>
  <si>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</si>
  <si>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</si>
  <si>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</si>
  <si>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</si>
  <si>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</si>
  <si>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</si>
  <si>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</si>
  <si>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</si>
  <si>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</si>
  <si>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</si>
  <si>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</si>
  <si>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</si>
  <si>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</si>
  <si>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</si>
  <si>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</si>
  <si>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</si>
  <si>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</si>
  <si>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</si>
  <si>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</si>
  <si>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</si>
  <si>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</si>
  <si>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</si>
  <si>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</si>
  <si>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</si>
  <si>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</si>
  <si>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</si>
  <si>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</si>
  <si>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</si>
  <si>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</si>
  <si>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</si>
  <si>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</si>
  <si>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</si>
  <si>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</si>
  <si>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</si>
  <si>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</si>
  <si>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</si>
  <si>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</si>
  <si>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</si>
  <si>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</si>
  <si>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</si>
  <si>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</si>
  <si>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</si>
  <si>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</si>
  <si>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</si>
  <si>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</si>
  <si>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</si>
  <si>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</si>
  <si>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</si>
  <si>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</si>
  <si>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</si>
  <si>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</si>
  <si>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</si>
  <si>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</si>
  <si>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</si>
  <si>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</si>
  <si>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</si>
  <si>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</si>
  <si>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</si>
  <si>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</si>
  <si>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</si>
  <si>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</si>
  <si>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</si>
  <si>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</si>
  <si>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</si>
  <si>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</si>
  <si>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</si>
  <si>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</si>
  <si>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</si>
  <si>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</si>
  <si>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</si>
  <si>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</si>
  <si>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</si>
  <si>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</si>
  <si>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</si>
  <si>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</si>
  <si>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</si>
  <si>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</si>
  <si>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</si>
  <si>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</si>
  <si>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</si>
  <si>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</si>
  <si>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</si>
  <si>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</si>
  <si>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</si>
  <si>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</si>
  <si>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</si>
  <si>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</si>
  <si>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</si>
  <si>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</si>
  <si>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</si>
  <si>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</si>
  <si>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</si>
  <si>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</si>
  <si>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</si>
  <si>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</si>
  <si>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</si>
  <si>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</si>
  <si>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</si>
  <si>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</si>
  <si>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</si>
  <si>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</si>
  <si>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</si>
  <si>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</si>
  <si>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</si>
  <si>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</si>
  <si>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</si>
  <si>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</si>
  <si>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</si>
  <si>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</si>
  <si>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</si>
  <si>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</si>
  <si>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</si>
  <si>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</si>
  <si>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</si>
  <si>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</si>
  <si>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</si>
  <si>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</si>
  <si>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</si>
  <si>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</si>
  <si>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</si>
  <si>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</si>
  <si>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</si>
  <si>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</si>
  <si>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</si>
  <si>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</si>
  <si>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</si>
  <si>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</si>
  <si>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</si>
  <si>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</si>
  <si>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</si>
  <si>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</si>
  <si>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</si>
  <si>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</si>
  <si>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</si>
  <si>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</si>
  <si>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</si>
  <si>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</si>
  <si>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</si>
  <si>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</si>
  <si>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</si>
  <si>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</si>
  <si>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</si>
  <si>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</si>
  <si>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</si>
  <si>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</si>
  <si>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</si>
  <si>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</si>
  <si>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</si>
  <si>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</si>
  <si>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</si>
  <si>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</si>
  <si>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</si>
  <si>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</si>
  <si>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</si>
  <si>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</si>
  <si>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</si>
  <si>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</si>
  <si>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</si>
  <si>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</si>
  <si>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</si>
  <si>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</si>
  <si>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</si>
  <si>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</si>
  <si>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</si>
  <si>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</si>
  <si>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</si>
  <si>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</si>
  <si>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</si>
  <si>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</si>
  <si>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</si>
  <si>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</si>
  <si>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</si>
  <si>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</si>
  <si>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</si>
  <si>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</si>
  <si>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</si>
  <si>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</si>
  <si>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</si>
  <si>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</si>
  <si>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</si>
  <si>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</si>
  <si>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</si>
  <si>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</si>
  <si>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</si>
  <si>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</si>
  <si>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</si>
  <si>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</si>
  <si>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</si>
  <si>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</si>
  <si>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</si>
  <si>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</si>
  <si>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</si>
  <si>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</si>
  <si>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</si>
  <si>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</si>
  <si>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</si>
  <si>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</si>
  <si>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</si>
  <si>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</si>
  <si>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</si>
  <si>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</si>
  <si>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</si>
  <si>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</si>
  <si>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</si>
  <si>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</si>
  <si>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</si>
  <si>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</si>
  <si>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</si>
  <si>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</si>
  <si>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</si>
  <si>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</si>
  <si>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</si>
  <si>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</si>
  <si>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</si>
  <si>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</si>
  <si>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</si>
  <si>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</si>
  <si>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</si>
  <si>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</si>
  <si>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</si>
  <si>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</si>
  <si>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</si>
  <si>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</si>
  <si>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</si>
  <si>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</si>
  <si>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</si>
  <si>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</si>
  <si>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</si>
  <si>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</si>
  <si>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</si>
  <si>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</si>
  <si>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</si>
  <si>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</si>
  <si>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</si>
  <si>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</si>
  <si>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</si>
  <si>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</si>
  <si>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</si>
  <si>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</si>
  <si>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</si>
  <si>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</si>
  <si>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</si>
  <si>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</si>
  <si>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</si>
  <si>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</si>
  <si>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</si>
  <si>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</si>
  <si>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</si>
  <si>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</si>
  <si>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</si>
  <si>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</si>
  <si>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</si>
  <si>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</si>
  <si>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</si>
  <si>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</si>
  <si>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</si>
  <si>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</si>
  <si>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</si>
  <si>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</si>
  <si>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</si>
  <si>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</si>
  <si>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</si>
  <si>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</si>
  <si>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</si>
  <si>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</si>
  <si>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</si>
  <si>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</si>
  <si>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</si>
  <si>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</si>
  <si>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</si>
  <si>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</si>
  <si>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</si>
  <si>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</si>
  <si>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</si>
  <si>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</si>
  <si>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</si>
  <si>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</si>
  <si>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</si>
  <si>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</si>
  <si>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</si>
  <si>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</si>
  <si>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</si>
  <si>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</si>
  <si>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</si>
  <si>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</si>
  <si>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</si>
  <si>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</si>
  <si>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</si>
  <si>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</si>
  <si>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</si>
  <si>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</si>
  <si>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</si>
  <si>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</si>
  <si>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</si>
  <si>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</si>
  <si>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</si>
  <si>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</si>
  <si>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</si>
  <si>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</si>
  <si>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</si>
  <si>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</si>
  <si>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</si>
  <si>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</si>
  <si>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</si>
  <si>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</si>
  <si>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</si>
  <si>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</si>
  <si>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</si>
  <si>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</si>
  <si>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</si>
  <si>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</si>
  <si>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</si>
  <si>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</si>
  <si>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</si>
  <si>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</si>
  <si>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</si>
  <si>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</si>
  <si>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</si>
  <si>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</si>
  <si>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</si>
  <si>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</si>
  <si>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</si>
  <si>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</si>
  <si>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</si>
  <si>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</si>
  <si>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</si>
  <si>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</si>
  <si>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</si>
  <si>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</si>
  <si>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</si>
  <si>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</si>
  <si>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</si>
  <si>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</si>
  <si>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</si>
  <si>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</si>
  <si>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</si>
  <si>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</si>
  <si>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</si>
  <si>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</si>
  <si>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</si>
  <si>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</si>
  <si>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</si>
  <si>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</si>
  <si>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</si>
  <si>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</si>
  <si>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</si>
  <si>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</si>
  <si>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</si>
  <si>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</si>
  <si>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</si>
  <si>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</si>
  <si>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</si>
  <si>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</si>
  <si>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</si>
  <si>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</si>
  <si>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</si>
  <si>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</si>
  <si>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</si>
  <si>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</si>
  <si>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</si>
  <si>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</si>
  <si>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</si>
  <si>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</si>
  <si>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</si>
  <si>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</si>
  <si>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</si>
  <si>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</si>
  <si>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</si>
  <si>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</si>
  <si>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</si>
  <si>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</si>
  <si>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</si>
  <si>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</si>
  <si>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</si>
  <si>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</si>
  <si>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</si>
  <si>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</si>
  <si>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</si>
  <si>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</si>
  <si>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</si>
  <si>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</si>
  <si>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</si>
  <si>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</si>
  <si>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</si>
  <si>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</si>
  <si>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</si>
  <si>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</si>
  <si>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</si>
  <si>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</si>
  <si>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</si>
  <si>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</si>
  <si>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</si>
  <si>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</si>
  <si>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</si>
  <si>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</si>
  <si>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</si>
  <si>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</si>
  <si>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</si>
  <si>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</si>
  <si>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</si>
  <si>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</si>
  <si>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</si>
  <si>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</si>
  <si>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</si>
  <si>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</si>
  <si>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</si>
  <si>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</si>
  <si>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</si>
  <si>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</si>
  <si>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</si>
  <si>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</si>
  <si>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</si>
  <si>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</si>
  <si>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</si>
  <si>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</si>
  <si>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</si>
  <si>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</si>
  <si>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</si>
  <si>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</si>
  <si>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</si>
  <si>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</si>
  <si>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</si>
  <si>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</si>
  <si>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</si>
  <si>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</si>
  <si>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</si>
  <si>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</si>
  <si>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</si>
  <si>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</si>
  <si>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</si>
  <si>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</si>
  <si>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</si>
  <si>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</si>
  <si>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</si>
  <si>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</si>
  <si>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</si>
  <si>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</si>
  <si>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</si>
  <si>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</si>
  <si>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</si>
  <si>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</si>
  <si>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</si>
  <si>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</si>
  <si>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</si>
  <si>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</si>
  <si>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</si>
  <si>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</si>
  <si>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</si>
  <si>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</si>
  <si>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</si>
  <si>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</si>
  <si>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</si>
  <si>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</si>
  <si>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</si>
  <si>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</si>
  <si>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</si>
  <si>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</si>
  <si>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</si>
  <si>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</si>
  <si>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</si>
  <si>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</si>
  <si>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</si>
  <si>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</si>
  <si>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</si>
  <si>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</si>
  <si>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</si>
  <si>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</si>
  <si>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</si>
  <si>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</si>
  <si>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</si>
  <si>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</si>
  <si>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</si>
  <si>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</si>
  <si>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</si>
  <si>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</si>
  <si>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</si>
  <si>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</si>
  <si>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</si>
  <si>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</si>
  <si>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</si>
  <si>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</si>
  <si>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</si>
  <si>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</si>
  <si>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</si>
  <si>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</si>
  <si>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</si>
  <si>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</si>
  <si>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</si>
  <si>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</si>
  <si>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</si>
  <si>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</si>
  <si>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</si>
  <si>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</si>
  <si>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</si>
  <si>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</si>
  <si>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</si>
  <si>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</si>
  <si>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</si>
  <si>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</si>
  <si>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</si>
  <si>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</si>
  <si>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</si>
  <si>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</si>
  <si>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</si>
  <si>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</si>
  <si>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</si>
  <si>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</si>
  <si>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</si>
  <si>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</si>
  <si>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</si>
  <si>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</si>
  <si>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</si>
  <si>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</si>
  <si>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</si>
  <si>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</si>
  <si>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</si>
  <si>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</si>
  <si>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</si>
  <si>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</si>
  <si>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</si>
  <si>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</si>
  <si>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</si>
  <si>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</si>
  <si>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</si>
  <si>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</si>
  <si>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</si>
  <si>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</si>
  <si>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</si>
  <si>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</si>
  <si>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</si>
  <si>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</si>
  <si>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</si>
  <si>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</si>
  <si>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</si>
  <si>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</si>
  <si>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</si>
  <si>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</si>
  <si>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</si>
  <si>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</si>
  <si>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</si>
  <si>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</si>
  <si>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</si>
  <si>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</si>
  <si>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</si>
  <si>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</si>
  <si>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</si>
  <si>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</si>
  <si>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</si>
  <si>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</si>
  <si>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</si>
  <si>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</si>
  <si>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</si>
  <si>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</si>
  <si>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</si>
  <si>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</si>
  <si>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</si>
  <si>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</si>
  <si>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</si>
  <si>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</si>
  <si>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</si>
  <si>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</si>
  <si>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</si>
  <si>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</si>
  <si>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</si>
  <si>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</si>
  <si>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</si>
  <si>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</si>
  <si>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</si>
  <si>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</si>
  <si>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</si>
  <si>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</si>
  <si>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</si>
  <si>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</si>
  <si>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</si>
  <si>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</si>
  <si>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</si>
  <si>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</si>
  <si>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</si>
  <si>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</si>
  <si>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</si>
  <si>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</si>
  <si>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</si>
  <si>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</si>
  <si>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</si>
  <si>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</si>
  <si>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</si>
  <si>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</si>
  <si>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</si>
  <si>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</si>
  <si>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</si>
  <si>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</si>
  <si>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</si>
  <si>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</si>
  <si>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</si>
  <si>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</si>
  <si>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</si>
  <si>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</si>
  <si>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</si>
  <si>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</si>
  <si>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</si>
  <si>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</si>
  <si>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</si>
  <si>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</si>
  <si>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</si>
  <si>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</si>
  <si>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</si>
  <si>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</si>
  <si>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</si>
  <si>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</si>
  <si>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</si>
  <si>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</si>
  <si>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</si>
  <si>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</si>
  <si>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</si>
  <si>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</si>
  <si>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</si>
  <si>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</si>
  <si>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</si>
  <si>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</si>
  <si>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</si>
  <si>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</si>
  <si>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</si>
  <si>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</si>
  <si>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</si>
  <si>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</si>
  <si>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</si>
  <si>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</si>
  <si>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</si>
  <si>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</si>
  <si>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</si>
  <si>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</si>
  <si>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</si>
  <si>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</si>
  <si>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</si>
  <si>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</si>
  <si>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</si>
  <si>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</si>
  <si>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</si>
  <si>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</si>
  <si>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</si>
  <si>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</si>
  <si>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</si>
  <si>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</si>
  <si>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</si>
  <si>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</si>
  <si>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</si>
  <si>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</si>
  <si>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</si>
  <si>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</si>
  <si>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</si>
  <si>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</si>
  <si>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</si>
  <si>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</si>
  <si>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</si>
  <si>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</si>
  <si>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</si>
  <si>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</si>
  <si>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</si>
  <si>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</si>
  <si>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</si>
  <si>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</si>
  <si>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</si>
  <si>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</si>
  <si>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</si>
  <si>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</si>
  <si>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</si>
  <si>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</si>
  <si>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</si>
  <si>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</si>
  <si>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</si>
  <si>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</si>
  <si>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</si>
  <si>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</si>
  <si>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</si>
  <si>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</si>
  <si>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</si>
  <si>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</si>
  <si>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</si>
  <si>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</si>
  <si>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</si>
  <si>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</si>
  <si>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</si>
  <si>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</si>
  <si>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</si>
  <si>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</si>
  <si>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</si>
  <si>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</si>
  <si>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</si>
  <si>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</si>
  <si>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</si>
  <si>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</si>
  <si>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</si>
  <si>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</si>
  <si>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</si>
  <si>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</si>
  <si>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</si>
  <si>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</si>
  <si>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</si>
  <si>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</si>
  <si>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</si>
  <si>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</si>
  <si>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</si>
  <si>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</si>
  <si>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</si>
  <si>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</si>
  <si>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</si>
  <si>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</si>
  <si>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</si>
  <si>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</si>
  <si>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</si>
  <si>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</si>
  <si>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</si>
  <si>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</si>
  <si>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</si>
  <si>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</si>
  <si>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</si>
  <si>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</si>
  <si>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</si>
  <si>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</si>
  <si>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</si>
  <si>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</si>
  <si>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</si>
  <si>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</si>
  <si>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</si>
  <si>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</si>
  <si>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</si>
  <si>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</si>
  <si>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</si>
  <si>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</si>
  <si>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</si>
  <si>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</si>
  <si>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</si>
  <si>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</si>
  <si>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</si>
  <si>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</si>
  <si>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</si>
  <si>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</si>
  <si>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</si>
  <si>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</si>
  <si>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</si>
  <si>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</si>
  <si>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</si>
  <si>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</si>
  <si>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</si>
  <si>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</si>
  <si>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</si>
  <si>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</si>
  <si>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</si>
  <si>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</si>
  <si>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</si>
  <si>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</si>
  <si>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</si>
  <si>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</si>
  <si>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</si>
  <si>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</si>
  <si>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</si>
  <si>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</si>
  <si>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</si>
  <si>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</si>
  <si>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</si>
  <si>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</si>
  <si>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</si>
  <si>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</si>
  <si>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</si>
  <si>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</si>
  <si>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</si>
  <si>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</si>
  <si>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</si>
  <si>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</si>
  <si>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</si>
  <si>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</si>
  <si>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</si>
  <si>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</si>
  <si>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</si>
  <si>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</si>
  <si>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</si>
  <si>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</si>
  <si>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</si>
  <si>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</si>
  <si>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</si>
  <si>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</si>
  <si>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</si>
  <si>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</si>
  <si>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</si>
  <si>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</si>
  <si>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</si>
  <si>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</si>
  <si>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</si>
  <si>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</si>
  <si>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</si>
  <si>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</si>
  <si>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</si>
  <si>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</si>
  <si>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</si>
  <si>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</si>
  <si>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</si>
  <si>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</si>
  <si>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</si>
  <si>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</si>
  <si>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</si>
  <si>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</si>
  <si>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</si>
  <si>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</si>
  <si>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</si>
  <si>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</si>
  <si>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</si>
  <si>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</si>
  <si>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</si>
  <si>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</si>
  <si>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</si>
  <si>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</si>
  <si>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</si>
  <si>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</si>
  <si>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</si>
  <si>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</si>
  <si>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</si>
  <si>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</si>
  <si>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</si>
  <si>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</si>
  <si>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</si>
  <si>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</si>
  <si>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</si>
  <si>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</si>
  <si>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</si>
  <si>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</si>
  <si>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</si>
  <si>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</si>
  <si>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</si>
  <si>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</si>
  <si>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</si>
  <si>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</si>
  <si>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</si>
  <si>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</si>
  <si>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</si>
  <si>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</si>
  <si>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</si>
  <si>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</si>
  <si>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</si>
  <si>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</si>
  <si>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</si>
  <si>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</si>
  <si>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</si>
  <si>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</si>
  <si>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</si>
  <si>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</si>
  <si>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</si>
  <si>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</si>
  <si>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</si>
  <si>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</si>
  <si>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</si>
  <si>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</si>
  <si>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</si>
  <si>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</si>
  <si>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</si>
  <si>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</si>
  <si>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</si>
  <si>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</si>
  <si>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</si>
  <si>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</si>
  <si>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</si>
  <si>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</si>
  <si>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</si>
  <si>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</si>
  <si>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</si>
  <si>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</si>
  <si>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</si>
  <si>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</si>
  <si>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</si>
  <si>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</si>
  <si>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</si>
  <si>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</si>
  <si>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</si>
  <si>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</si>
  <si>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</si>
  <si>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</si>
  <si>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</si>
  <si>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</si>
  <si>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</si>
  <si>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</si>
  <si>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</si>
  <si>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</si>
  <si>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</si>
  <si>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</si>
  <si>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</si>
  <si>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</si>
  <si>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</si>
  <si>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</si>
  <si>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</si>
  <si>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</si>
  <si>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</si>
  <si>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</si>
  <si>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</si>
  <si>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</si>
  <si>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</si>
  <si>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</si>
  <si>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</si>
  <si>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</si>
  <si>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</si>
  <si>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</si>
  <si>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</si>
  <si>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</si>
  <si>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</si>
  <si>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</si>
  <si>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</si>
  <si>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</si>
  <si>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</si>
  <si>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</si>
  <si>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</si>
  <si>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</si>
  <si>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</si>
  <si>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</si>
  <si>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</si>
  <si>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</si>
  <si>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</si>
  <si>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</si>
  <si>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</si>
  <si>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</si>
  <si>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</si>
  <si>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</si>
  <si>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</si>
  <si>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</si>
  <si>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</si>
  <si>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</si>
  <si>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</si>
  <si>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</si>
  <si>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</si>
  <si>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</si>
  <si>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</si>
  <si>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</si>
  <si>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</si>
  <si>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</si>
  <si>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</si>
  <si>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</si>
  <si>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</si>
  <si>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</si>
  <si>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</si>
  <si>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</si>
  <si>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</si>
  <si>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</si>
  <si>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</si>
  <si>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</si>
  <si>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</si>
  <si>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</si>
  <si>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</si>
  <si>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</si>
  <si>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</si>
  <si>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</si>
  <si>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</si>
  <si>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</si>
  <si>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</si>
  <si>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</si>
  <si>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</si>
  <si>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</si>
  <si>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</si>
  <si>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</si>
  <si>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</si>
  <si>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</si>
  <si>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</si>
  <si>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</si>
  <si>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</si>
  <si>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</si>
  <si>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</si>
  <si>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</si>
  <si>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</si>
  <si>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</si>
  <si>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</si>
  <si>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</si>
  <si>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</si>
  <si>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</si>
  <si>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</si>
  <si>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</si>
  <si>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</si>
  <si>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</si>
  <si>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</si>
  <si>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</si>
  <si>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</si>
  <si>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</si>
  <si>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</si>
  <si>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</si>
  <si>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</si>
  <si>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</si>
  <si>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</si>
  <si>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</si>
  <si>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</si>
  <si>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</si>
  <si>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</si>
  <si>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</si>
  <si>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</si>
  <si>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</si>
  <si>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</si>
  <si>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</si>
  <si>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</si>
  <si>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</si>
  <si>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</si>
  <si>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</si>
  <si>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</si>
  <si>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</si>
  <si>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</si>
  <si>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</si>
  <si>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</si>
  <si>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</si>
  <si>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</si>
  <si>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</si>
  <si>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</si>
  <si>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</si>
  <si>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</si>
  <si>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</si>
  <si>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</si>
  <si>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</si>
  <si>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</si>
  <si>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</si>
  <si>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</si>
  <si>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</si>
  <si>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</si>
  <si>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</si>
  <si>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</si>
  <si>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</si>
  <si>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</si>
  <si>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</si>
  <si>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</si>
  <si>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</si>
  <si>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</si>
  <si>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</si>
  <si>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</si>
  <si>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</si>
  <si>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</si>
  <si>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</si>
  <si>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</si>
  <si>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</si>
  <si>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</si>
  <si>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</si>
  <si>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</si>
  <si>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</si>
  <si>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</si>
  <si>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</si>
  <si>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</si>
  <si>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</si>
  <si>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</si>
  <si>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</si>
  <si>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</si>
  <si>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</si>
  <si>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</si>
  <si>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</si>
  <si>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</si>
  <si>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</si>
  <si>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</si>
  <si>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</si>
  <si>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</si>
  <si>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</si>
  <si>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</si>
  <si>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</si>
  <si>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</si>
  <si>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</si>
  <si>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</si>
  <si>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</si>
  <si>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</si>
  <si>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</si>
  <si>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</si>
  <si>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</si>
  <si>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</si>
  <si>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</si>
  <si>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</si>
  <si>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</si>
  <si>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</si>
  <si>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</si>
  <si>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</si>
  <si>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</si>
  <si>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</si>
  <si>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</si>
  <si>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</si>
  <si>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</si>
  <si>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</si>
  <si>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</si>
  <si>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</si>
  <si>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</si>
  <si>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</si>
  <si>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</si>
  <si>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</si>
  <si>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</si>
  <si>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</si>
  <si>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</si>
  <si>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</si>
  <si>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</si>
  <si>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</si>
  <si>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</si>
  <si>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</si>
  <si>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</si>
  <si>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</si>
  <si>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</si>
  <si>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</si>
  <si>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</si>
  <si>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</si>
  <si>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</si>
  <si>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</si>
  <si>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</si>
  <si>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</si>
  <si>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</si>
  <si>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</si>
  <si>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</si>
  <si>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</si>
  <si>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</si>
  <si>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</si>
  <si>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</si>
  <si>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</si>
  <si>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</si>
  <si>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</si>
  <si>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</si>
  <si>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</si>
  <si>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</si>
  <si>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</si>
  <si>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</si>
  <si>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</si>
  <si>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</si>
  <si>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</si>
  <si>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</si>
  <si>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</si>
  <si>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</si>
  <si>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</si>
  <si>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</si>
  <si>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</si>
  <si>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</si>
  <si>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</si>
  <si>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</si>
  <si>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</si>
  <si>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</si>
  <si>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</si>
  <si>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</si>
  <si>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</si>
  <si>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</si>
  <si>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</si>
  <si>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</si>
  <si>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</si>
  <si>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</si>
  <si>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</si>
  <si>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</si>
  <si>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</si>
  <si>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</si>
  <si>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</si>
  <si>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</si>
  <si>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</si>
  <si>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</si>
  <si>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</si>
  <si>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</si>
  <si>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</si>
  <si>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</si>
  <si>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</si>
  <si>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</si>
  <si>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</si>
  <si>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</si>
  <si>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</si>
  <si>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</si>
  <si>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</si>
  <si>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</si>
  <si>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</si>
  <si>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</si>
  <si>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</si>
  <si>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</si>
  <si>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</si>
  <si>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</si>
  <si>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</si>
  <si>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</si>
  <si>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</si>
  <si>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</si>
  <si>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</si>
  <si>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</si>
  <si>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</si>
  <si>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</si>
  <si>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</si>
  <si>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</si>
  <si>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</si>
  <si>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</si>
  <si>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</si>
  <si>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</si>
  <si>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</si>
  <si>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</si>
  <si>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</si>
  <si>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</si>
  <si>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</si>
  <si>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</si>
  <si>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</si>
  <si>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</si>
  <si>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</si>
  <si>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</si>
  <si>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</si>
  <si>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</si>
  <si>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</si>
  <si>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</si>
  <si>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</si>
  <si>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</si>
  <si>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</si>
  <si>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</si>
  <si>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</si>
  <si>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</si>
  <si>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</si>
  <si>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</si>
  <si>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</si>
  <si>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</si>
  <si>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</si>
  <si>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</si>
  <si>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</si>
  <si>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</si>
  <si>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</si>
  <si>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</si>
  <si>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</si>
  <si>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</si>
  <si>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</si>
  <si>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</si>
  <si>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</si>
  <si>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</si>
  <si>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</si>
  <si>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</si>
  <si>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</si>
  <si>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</si>
  <si>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</si>
  <si>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</si>
  <si>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</si>
  <si>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</si>
  <si>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</si>
  <si>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</si>
  <si>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</si>
  <si>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</si>
  <si>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</si>
  <si>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</si>
  <si>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</si>
  <si>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</si>
  <si>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</si>
  <si>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</si>
  <si>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</si>
  <si>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</si>
  <si>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</si>
  <si>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</si>
  <si>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</si>
  <si>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</si>
  <si>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</si>
  <si>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</si>
  <si>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</si>
  <si>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</si>
  <si>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</si>
  <si>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</si>
  <si>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</si>
  <si>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</si>
  <si>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</si>
  <si>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</si>
  <si>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</si>
  <si>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</si>
  <si>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</si>
  <si>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</si>
  <si>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</si>
  <si>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</si>
  <si>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</si>
  <si>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</si>
  <si>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</si>
  <si>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</si>
  <si>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</si>
  <si>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</si>
  <si>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</si>
  <si>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</si>
  <si>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</si>
  <si>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</si>
  <si>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</si>
  <si>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</si>
  <si>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</si>
  <si>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</si>
  <si>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</si>
  <si>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</si>
  <si>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</si>
  <si>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</si>
  <si>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</si>
  <si>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</si>
  <si>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</si>
  <si>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</si>
  <si>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</si>
  <si>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</si>
  <si>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</si>
  <si>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</si>
  <si>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</si>
  <si>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</si>
  <si>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</si>
  <si>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</si>
  <si>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</si>
  <si>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</si>
  <si>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</si>
  <si>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</si>
  <si>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</si>
  <si>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</si>
  <si>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</si>
  <si>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</si>
  <si>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</si>
  <si>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</si>
  <si>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</si>
  <si>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</si>
  <si>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</si>
  <si>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</si>
  <si>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</si>
  <si>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</si>
  <si>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</si>
  <si>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</si>
  <si>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</si>
  <si>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</si>
  <si>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</si>
  <si>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</si>
  <si>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</si>
  <si>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</si>
  <si>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</si>
  <si>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</si>
  <si>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</si>
  <si>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</si>
  <si>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</si>
  <si>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</si>
  <si>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</si>
  <si>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</si>
  <si>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</si>
  <si>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</si>
  <si>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</si>
  <si>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</si>
  <si>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</si>
  <si>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</si>
  <si>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</si>
  <si>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</si>
  <si>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</si>
  <si>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</si>
  <si>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</si>
  <si>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</si>
  <si>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</si>
  <si>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</si>
  <si>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</si>
  <si>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</si>
  <si>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</si>
  <si>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</si>
  <si>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</si>
  <si>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</si>
  <si>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</si>
  <si>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</si>
  <si>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</si>
  <si>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</si>
  <si>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</si>
  <si>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</si>
  <si>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</si>
  <si>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</si>
  <si>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</si>
  <si>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</si>
  <si>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</si>
  <si>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</si>
  <si>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</si>
  <si>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</si>
  <si>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</si>
  <si>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</si>
  <si>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</si>
  <si>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</si>
  <si>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</si>
  <si>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</si>
  <si>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</si>
  <si>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</si>
  <si>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</si>
  <si>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</si>
  <si>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</si>
  <si>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</si>
  <si>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</si>
  <si>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</si>
  <si>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</si>
  <si>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</si>
  <si>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</si>
  <si>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</si>
  <si>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</si>
  <si>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</si>
  <si>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</si>
  <si>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</si>
  <si>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</si>
  <si>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</si>
  <si>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</si>
  <si>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</si>
  <si>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</si>
  <si>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</si>
  <si>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</si>
  <si>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</si>
  <si>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</si>
  <si>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</si>
  <si>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</si>
  <si>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</si>
  <si>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</si>
  <si>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</si>
  <si>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</si>
  <si>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</si>
  <si>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</si>
  <si>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</si>
  <si>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</si>
  <si>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</si>
  <si>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</si>
  <si>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</si>
  <si>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</si>
  <si>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</si>
  <si>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</si>
  <si>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</si>
  <si>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</si>
  <si>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</si>
  <si>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</si>
  <si>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</si>
  <si>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</si>
  <si>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</si>
  <si>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</si>
  <si>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</si>
  <si>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</si>
  <si>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</si>
  <si>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</si>
  <si>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</si>
  <si>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</si>
  <si>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</si>
  <si>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</si>
  <si>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</si>
  <si>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</si>
  <si>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</si>
  <si>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</si>
  <si>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</si>
  <si>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</si>
  <si>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</si>
  <si>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</si>
  <si>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</si>
  <si>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</si>
  <si>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</si>
  <si>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</si>
  <si>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</si>
  <si>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</si>
  <si>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</si>
  <si>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</si>
  <si>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</si>
  <si>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</si>
  <si>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</si>
  <si>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</si>
  <si>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</si>
  <si>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</si>
  <si>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</si>
  <si>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</si>
  <si>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</si>
  <si>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</si>
  <si>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</si>
  <si>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</si>
  <si>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</si>
  <si>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</si>
  <si>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</si>
  <si>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</si>
  <si>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</si>
  <si>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</si>
  <si>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</si>
  <si>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</si>
  <si>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</si>
  <si>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</si>
  <si>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</si>
  <si>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</si>
  <si>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</si>
  <si>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</si>
  <si>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</si>
  <si>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</si>
  <si>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</si>
  <si>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</si>
  <si>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</si>
  <si>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</si>
  <si>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</si>
  <si>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</si>
  <si>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</si>
  <si>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</si>
  <si>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</si>
  <si>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</si>
  <si>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</si>
  <si>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</si>
  <si>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</si>
  <si>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</si>
  <si>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</si>
  <si>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</si>
  <si>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</si>
  <si>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</si>
  <si>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</si>
  <si>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</si>
  <si>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</si>
  <si>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</si>
  <si>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</si>
  <si>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</si>
  <si>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</si>
  <si>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</si>
  <si>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</si>
  <si>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</si>
  <si>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</si>
  <si>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</si>
  <si>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</si>
  <si>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</si>
  <si>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</si>
  <si>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</si>
  <si>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</si>
  <si>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</si>
  <si>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</si>
  <si>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</si>
  <si>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</si>
  <si>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</si>
  <si>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</si>
  <si>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</si>
  <si>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</si>
  <si>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</si>
  <si>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</si>
  <si>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</si>
  <si>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</si>
  <si>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</si>
  <si>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</si>
  <si>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</si>
  <si>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</si>
  <si>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</si>
  <si>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</si>
  <si>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</si>
  <si>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</si>
  <si>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</si>
  <si>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</si>
  <si>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</si>
  <si>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</si>
  <si>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</si>
  <si>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</si>
  <si>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</si>
  <si>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</si>
  <si>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</si>
  <si>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</si>
  <si>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</si>
  <si>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</si>
  <si>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</si>
  <si>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</si>
  <si>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</si>
  <si>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</si>
  <si>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</si>
  <si>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</si>
  <si>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</si>
  <si>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</si>
  <si>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</si>
  <si>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</si>
  <si>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</si>
  <si>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</si>
  <si>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</si>
  <si>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</si>
  <si>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</si>
  <si>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</si>
  <si>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</si>
  <si>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</si>
  <si>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</si>
  <si>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</si>
  <si>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</si>
  <si>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</si>
  <si>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</si>
  <si>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</si>
  <si>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</si>
  <si>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</si>
  <si>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</si>
  <si>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</si>
  <si>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</si>
  <si>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</si>
  <si>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</si>
  <si>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</si>
  <si>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</si>
  <si>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</si>
  <si>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</si>
  <si>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</si>
  <si>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</si>
  <si>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</si>
  <si>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</si>
  <si>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</si>
  <si>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</si>
  <si>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</si>
  <si>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</si>
  <si>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</si>
  <si>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</si>
  <si>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</si>
  <si>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</si>
  <si>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</si>
  <si>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</si>
  <si>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</si>
  <si>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</si>
  <si>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</si>
  <si>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</si>
  <si>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</si>
  <si>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</si>
  <si>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</si>
  <si>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</si>
  <si>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</si>
  <si>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</si>
  <si>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</si>
  <si>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</si>
  <si>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</si>
  <si>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</si>
  <si>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</si>
  <si>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</si>
  <si>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</si>
  <si>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</si>
  <si>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</si>
  <si>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</si>
  <si>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</si>
  <si>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</si>
  <si>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</si>
  <si>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</si>
  <si>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</si>
  <si>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</si>
  <si>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</si>
  <si>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</si>
  <si>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</si>
  <si>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</si>
  <si>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</si>
  <si>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</si>
  <si>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</si>
  <si>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</si>
  <si>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</si>
  <si>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</si>
  <si>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</si>
  <si>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</si>
  <si>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</si>
  <si>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</si>
  <si>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</si>
  <si>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</si>
  <si>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</si>
  <si>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</si>
  <si>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</si>
  <si>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</si>
  <si>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</si>
  <si>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</si>
  <si>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</si>
  <si>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</si>
  <si>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</si>
  <si>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</si>
  <si>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</si>
  <si>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</si>
  <si>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</si>
  <si>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</si>
  <si>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</si>
  <si>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</si>
  <si>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</si>
  <si>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</si>
  <si>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</si>
  <si>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</si>
  <si>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</si>
  <si>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</si>
  <si>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</si>
  <si>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</si>
  <si>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</si>
  <si>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</si>
  <si>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</si>
  <si>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</si>
  <si>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</si>
  <si>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</si>
  <si>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</si>
  <si>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</si>
  <si>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</si>
  <si>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</si>
  <si>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</si>
  <si>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</si>
  <si>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</si>
  <si>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</si>
  <si>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</si>
  <si>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</si>
  <si>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</si>
  <si>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</si>
  <si>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</si>
  <si>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</si>
  <si>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</si>
  <si>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</si>
  <si>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</si>
  <si>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</si>
  <si>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</si>
  <si>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</si>
  <si>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</si>
  <si>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</si>
  <si>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</si>
  <si>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</si>
  <si>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</si>
  <si>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</si>
  <si>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</si>
  <si>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</si>
  <si>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</si>
  <si>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</si>
  <si>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</si>
  <si>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</si>
  <si>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</si>
  <si>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</si>
  <si>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</si>
  <si>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</si>
  <si>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</si>
  <si>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</si>
  <si>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</si>
  <si>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</si>
  <si>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</si>
  <si>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</si>
  <si>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</si>
  <si>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</si>
  <si>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</si>
  <si>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</si>
  <si>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</si>
  <si>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</si>
  <si>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</si>
  <si>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</si>
  <si>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</si>
  <si>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</si>
  <si>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</si>
  <si>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</si>
  <si>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</si>
  <si>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</si>
  <si>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</si>
  <si>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</si>
  <si>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</si>
  <si>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</si>
  <si>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</si>
  <si>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</si>
  <si>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</si>
  <si>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</si>
  <si>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</si>
  <si>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</si>
  <si>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</si>
  <si>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</si>
  <si>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</si>
  <si>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</si>
  <si>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</si>
  <si>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</si>
  <si>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</si>
  <si>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</si>
  <si>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</si>
  <si>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</si>
  <si>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</si>
  <si>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</si>
  <si>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</si>
  <si>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</si>
  <si>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</si>
  <si>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</si>
  <si>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</si>
  <si>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</si>
  <si>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</si>
  <si>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</si>
  <si>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</si>
  <si>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</si>
  <si>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</si>
  <si>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</si>
  <si>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</si>
  <si>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</si>
  <si>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</si>
  <si>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</si>
  <si>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</si>
  <si>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</si>
  <si>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</si>
  <si>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</si>
  <si>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</si>
  <si>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</si>
  <si>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</si>
  <si>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</si>
  <si>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</si>
  <si>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</si>
  <si>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</si>
  <si>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</si>
  <si>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</si>
  <si>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</si>
  <si>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</si>
  <si>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</si>
  <si>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</si>
  <si>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</si>
  <si>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</si>
  <si>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</si>
  <si>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</si>
  <si>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</si>
  <si>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</si>
  <si>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</si>
  <si>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</si>
  <si>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</si>
  <si>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</si>
  <si>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</si>
  <si>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</si>
  <si>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</si>
  <si>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</si>
  <si>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</si>
  <si>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</si>
  <si>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</si>
  <si>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</si>
  <si>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</si>
  <si>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</si>
  <si>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</si>
  <si>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</si>
  <si>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</si>
  <si>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</si>
  <si>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</si>
  <si>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</si>
  <si>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</si>
  <si>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</si>
  <si>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</si>
  <si>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</si>
  <si>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</si>
  <si>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</si>
  <si>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</si>
  <si>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</si>
  <si>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</si>
  <si>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</si>
  <si>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</si>
  <si>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</si>
  <si>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</si>
  <si>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</si>
  <si>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</si>
  <si>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</si>
  <si>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</si>
  <si>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</si>
  <si>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</si>
  <si>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</si>
  <si>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</si>
  <si>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</si>
  <si>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</si>
  <si>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</si>
  <si>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</si>
  <si>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</si>
  <si>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</si>
  <si>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</si>
  <si>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</si>
  <si>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</si>
  <si>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</si>
  <si>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</si>
  <si>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</si>
  <si>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</si>
  <si>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</si>
  <si>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</si>
  <si>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</si>
  <si>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</si>
  <si>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</si>
  <si>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</si>
  <si>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</si>
  <si>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</si>
  <si>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</si>
  <si>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</si>
  <si>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</si>
  <si>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</si>
  <si>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</si>
  <si>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</si>
  <si>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</si>
  <si>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</si>
  <si>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</si>
  <si>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</si>
  <si>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</si>
  <si>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</si>
  <si>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</si>
  <si>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</si>
  <si>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</si>
  <si>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</si>
  <si>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</si>
  <si>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</si>
  <si>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</si>
  <si>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</si>
  <si>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</si>
  <si>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</si>
  <si>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</si>
  <si>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</si>
  <si>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</si>
  <si>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</si>
  <si>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</si>
  <si>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</si>
  <si>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</si>
  <si>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</si>
  <si>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</si>
  <si>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</si>
  <si>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</si>
  <si>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</si>
  <si>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</si>
  <si>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</si>
  <si>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</si>
  <si>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</si>
  <si>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</si>
  <si>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</si>
  <si>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</si>
  <si>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</si>
  <si>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</si>
  <si>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</si>
  <si>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</si>
  <si>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</si>
  <si>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</si>
  <si>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</si>
  <si>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</si>
  <si>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</si>
  <si>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</si>
  <si>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</si>
  <si>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</si>
  <si>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</si>
  <si>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</si>
  <si>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</si>
  <si>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</si>
  <si>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</si>
  <si>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</si>
  <si>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</si>
  <si>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</si>
  <si>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</si>
  <si>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</si>
  <si>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</si>
  <si>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</si>
  <si>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</si>
  <si>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</si>
  <si>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</si>
  <si>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</si>
  <si>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</si>
  <si>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</si>
  <si>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</si>
  <si>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</si>
  <si>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</si>
  <si>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</si>
  <si>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</si>
  <si>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</si>
  <si>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</si>
  <si>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</si>
  <si>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</si>
  <si>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</si>
  <si>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</si>
  <si>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</si>
  <si>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</si>
  <si>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</si>
  <si>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</si>
  <si>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</si>
  <si>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</si>
  <si>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</si>
  <si>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</si>
  <si>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</si>
  <si>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</si>
  <si>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</si>
  <si>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</si>
  <si>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</si>
  <si>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</si>
  <si>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</si>
  <si>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</si>
  <si>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</si>
  <si>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</si>
  <si>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</si>
  <si>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</si>
  <si>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</si>
  <si>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</si>
  <si>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</si>
  <si>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</si>
  <si>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</si>
  <si>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</si>
  <si>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</si>
  <si>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</si>
  <si>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</si>
  <si>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</si>
  <si>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</si>
  <si>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</si>
  <si>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</si>
  <si>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</si>
  <si>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</si>
  <si>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</si>
  <si>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</si>
  <si>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</si>
  <si>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</si>
  <si>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</si>
  <si>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</si>
  <si>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</si>
  <si>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</si>
  <si>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</si>
  <si>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</si>
  <si>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</si>
  <si>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</si>
  <si>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</si>
  <si>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</si>
  <si>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</si>
  <si>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</si>
  <si>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</si>
  <si>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</si>
  <si>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</si>
  <si>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</si>
  <si>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</si>
  <si>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</si>
  <si>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</si>
  <si>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</si>
  <si>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</si>
  <si>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</si>
  <si>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</si>
  <si>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</si>
  <si>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</si>
  <si>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</si>
  <si>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</si>
  <si>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</si>
  <si>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</si>
  <si>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</si>
  <si>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</si>
  <si>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</si>
  <si>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</si>
  <si>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</si>
  <si>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</si>
  <si>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</si>
  <si>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</si>
  <si>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</si>
  <si>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</si>
  <si>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</si>
  <si>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</si>
  <si>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</si>
  <si>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</si>
  <si>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</si>
  <si>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</si>
  <si>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</si>
  <si>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</si>
  <si>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</si>
  <si>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</si>
  <si>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</si>
  <si>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</si>
  <si>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</si>
  <si>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</si>
  <si>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</si>
  <si>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</si>
  <si>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</si>
  <si>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</si>
  <si>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</si>
  <si>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</si>
  <si>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</si>
  <si>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</si>
  <si>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</si>
  <si>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</si>
  <si>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</si>
  <si>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</si>
  <si>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</si>
  <si>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</si>
  <si>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</si>
  <si>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</si>
  <si>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</si>
  <si>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</si>
  <si>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</si>
  <si>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</si>
  <si>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</si>
  <si>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</si>
  <si>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</si>
  <si>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</si>
  <si>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</si>
  <si>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</si>
  <si>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</si>
  <si>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</si>
  <si>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</si>
  <si>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</si>
  <si>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</si>
  <si>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</si>
  <si>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</si>
  <si>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</si>
  <si>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</si>
  <si>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</si>
  <si>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</si>
  <si>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</si>
  <si>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</si>
  <si>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</si>
  <si>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</si>
  <si>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</si>
  <si>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</si>
  <si>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</si>
  <si>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</si>
  <si>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</si>
  <si>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</si>
  <si>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</si>
  <si>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</si>
  <si>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</si>
  <si>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</si>
  <si>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</si>
  <si>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</si>
  <si>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</si>
  <si>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</si>
  <si>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</si>
  <si>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</si>
  <si>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</si>
  <si>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</si>
  <si>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</si>
  <si>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</si>
  <si>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</si>
  <si>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</si>
  <si>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</si>
  <si>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</si>
  <si>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</si>
  <si>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</si>
  <si>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</si>
  <si>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</si>
  <si>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</si>
  <si>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</si>
  <si>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</si>
  <si>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</si>
  <si>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</si>
  <si>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</si>
  <si>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</si>
  <si>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</si>
  <si>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</si>
  <si>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</si>
  <si>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</si>
  <si>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</si>
  <si>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</si>
  <si>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</si>
  <si>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</si>
  <si>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</si>
  <si>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</si>
  <si>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</si>
  <si>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</si>
  <si>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</si>
  <si>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</si>
  <si>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</si>
  <si>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</si>
  <si>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</si>
  <si>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</si>
  <si>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</si>
  <si>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</si>
  <si>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</si>
  <si>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</si>
  <si>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</si>
  <si>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</si>
  <si>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</si>
  <si>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</si>
  <si>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</si>
  <si>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</si>
  <si>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</si>
  <si>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</si>
  <si>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</si>
  <si>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</si>
  <si>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</si>
  <si>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</si>
  <si>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</si>
  <si>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</si>
  <si>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</si>
  <si>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</si>
  <si>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</si>
  <si>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</si>
  <si>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</si>
  <si>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</si>
  <si>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</si>
  <si>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</si>
  <si>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</si>
  <si>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</si>
  <si>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</si>
  <si>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</si>
  <si>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</si>
  <si>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</si>
  <si>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</si>
  <si>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</si>
  <si>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</si>
  <si>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</si>
  <si>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</si>
  <si>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</si>
  <si>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</si>
  <si>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</si>
  <si>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</si>
  <si>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</si>
  <si>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</si>
  <si>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</si>
  <si>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</si>
  <si>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</si>
  <si>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</si>
  <si>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</si>
  <si>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</si>
  <si>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</si>
  <si>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</si>
  <si>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</si>
  <si>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</si>
  <si>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</si>
  <si>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</si>
  <si>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</si>
  <si>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</si>
  <si>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</si>
  <si>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</si>
  <si>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</si>
  <si>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</si>
  <si>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</si>
  <si>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</si>
  <si>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</si>
  <si>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</si>
  <si>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</si>
  <si>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</si>
  <si>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</si>
  <si>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</si>
  <si>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</si>
  <si>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</si>
  <si>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</si>
  <si>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</si>
  <si>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</si>
  <si>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</si>
  <si>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</si>
  <si>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</si>
  <si>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</si>
  <si>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</si>
  <si>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</si>
  <si>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</si>
  <si>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</si>
  <si>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</si>
  <si>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</si>
  <si>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</si>
  <si>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</si>
  <si>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</si>
  <si>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</si>
  <si>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</si>
  <si>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</si>
  <si>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</si>
  <si>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</si>
  <si>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</si>
  <si>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</si>
  <si>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</si>
  <si>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</si>
  <si>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</si>
  <si>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</si>
  <si>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</si>
  <si>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</si>
  <si>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</si>
  <si>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</si>
  <si>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</si>
  <si>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</si>
  <si>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</si>
  <si>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</si>
  <si>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</si>
  <si>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</si>
  <si>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</si>
  <si>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</si>
  <si>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</si>
  <si>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</si>
  <si>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</si>
  <si>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</si>
  <si>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</si>
  <si>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</si>
  <si>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</si>
  <si>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</si>
  <si>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</si>
  <si>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</si>
  <si>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</si>
  <si>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</si>
  <si>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</si>
  <si>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</si>
  <si>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</si>
  <si>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</si>
  <si>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</si>
  <si>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</si>
  <si>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</si>
  <si>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</si>
  <si>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</si>
  <si>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</si>
  <si>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</si>
  <si>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</si>
  <si>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</si>
  <si>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</si>
  <si>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</si>
  <si>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</si>
  <si>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</si>
  <si>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</si>
  <si>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</si>
  <si>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</si>
  <si>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</si>
  <si>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</si>
  <si>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</si>
  <si>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</si>
  <si>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</si>
  <si>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</si>
  <si>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</si>
  <si>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</si>
  <si>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</si>
  <si>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</si>
  <si>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</si>
  <si>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</si>
  <si>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</si>
  <si>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</si>
  <si>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</si>
  <si>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</si>
  <si>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</si>
  <si>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</si>
  <si>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</si>
  <si>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</si>
  <si>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</si>
  <si>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</si>
  <si>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</si>
  <si>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</si>
  <si>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</si>
  <si>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</si>
  <si>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</si>
  <si>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</si>
  <si>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</si>
  <si>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</si>
  <si>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</si>
  <si>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</si>
  <si>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</si>
  <si>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</si>
  <si>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</si>
  <si>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</si>
  <si>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</si>
  <si>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</si>
  <si>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</si>
  <si>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</si>
  <si>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</si>
  <si>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</si>
  <si>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</si>
  <si>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</si>
  <si>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</si>
  <si>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</si>
  <si>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</si>
  <si>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</si>
  <si>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</si>
  <si>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</si>
  <si>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</si>
  <si>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</si>
  <si>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</si>
  <si>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</si>
  <si>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</si>
  <si>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</si>
  <si>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</si>
  <si>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</si>
  <si>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</si>
  <si>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</si>
  <si>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</si>
  <si>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</si>
  <si>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</si>
  <si>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</si>
  <si>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</si>
  <si>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</si>
  <si>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</si>
  <si>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</si>
  <si>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</si>
  <si>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</si>
  <si>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</si>
  <si>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</si>
  <si>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</si>
  <si>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</si>
  <si>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</si>
  <si>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</si>
  <si>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</si>
  <si>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</si>
  <si>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</si>
  <si>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</si>
  <si>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</si>
  <si>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</si>
  <si>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</si>
  <si>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</si>
  <si>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</si>
  <si>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</si>
  <si>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</si>
  <si>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</si>
  <si>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</si>
  <si>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</si>
  <si>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</si>
  <si>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</si>
  <si>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</si>
  <si>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</si>
  <si>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</si>
  <si>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</si>
  <si>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</si>
  <si>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</si>
  <si>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</si>
  <si>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</si>
  <si>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</si>
  <si>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</si>
  <si>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</si>
  <si>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</si>
  <si>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</si>
  <si>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</si>
  <si>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</si>
  <si>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</si>
  <si>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</si>
  <si>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</si>
  <si>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</si>
  <si>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</si>
  <si>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</si>
  <si>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</si>
  <si>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</si>
  <si>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</si>
  <si>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</si>
  <si>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</si>
  <si>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</si>
  <si>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</si>
  <si>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</si>
  <si>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</si>
  <si>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</si>
  <si>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</si>
  <si>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</si>
  <si>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</si>
  <si>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</si>
  <si>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</si>
  <si>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</si>
  <si>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</si>
  <si>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</si>
  <si>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</si>
  <si>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</si>
  <si>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</si>
  <si>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</si>
  <si>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</si>
  <si>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</si>
  <si>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</si>
  <si>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</si>
  <si>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</si>
  <si>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</si>
  <si>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</si>
  <si>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</si>
  <si>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</si>
  <si>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</si>
  <si>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</si>
  <si>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</si>
  <si>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</si>
  <si>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</si>
  <si>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</si>
  <si>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</si>
  <si>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</si>
  <si>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</si>
  <si>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</si>
  <si>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</si>
  <si>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</si>
  <si>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</si>
  <si>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</si>
  <si>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</si>
  <si>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</si>
  <si>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</si>
  <si>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</si>
  <si>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</si>
  <si>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</si>
  <si>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</si>
  <si>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</si>
  <si>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</si>
  <si>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</si>
  <si>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</si>
  <si>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</si>
  <si>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</si>
  <si>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</si>
  <si>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</si>
  <si>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</si>
  <si>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</si>
  <si>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</si>
  <si>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</si>
  <si>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</si>
  <si>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</si>
  <si>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</si>
  <si>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</si>
  <si>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</si>
  <si>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</si>
  <si>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</si>
  <si>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</si>
  <si>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</si>
  <si>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</si>
  <si>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</si>
  <si>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</si>
  <si>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</si>
  <si>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</si>
  <si>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</si>
  <si>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</si>
  <si>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</si>
  <si>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</si>
  <si>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</si>
  <si>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</si>
  <si>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</si>
  <si>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</si>
  <si>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</si>
  <si>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</si>
  <si>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</si>
  <si>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</si>
  <si>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</si>
  <si>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</si>
  <si>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</si>
  <si>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</si>
  <si>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</si>
  <si>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</si>
  <si>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</si>
  <si>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</si>
  <si>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</si>
  <si>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</si>
  <si>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</si>
  <si>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</si>
  <si>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</si>
  <si>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</si>
  <si>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</si>
  <si>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</si>
  <si>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</si>
  <si>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</si>
  <si>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</si>
  <si>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</si>
  <si>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</si>
  <si>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</si>
  <si>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</si>
  <si>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</si>
  <si>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</si>
  <si>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</si>
  <si>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</si>
  <si>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</si>
  <si>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</si>
  <si>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</si>
  <si>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</si>
  <si>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</si>
  <si>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</si>
  <si>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</si>
  <si>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</si>
  <si>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</si>
  <si>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</si>
  <si>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</si>
  <si>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</si>
  <si>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</si>
  <si>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</si>
  <si>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</si>
  <si>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</si>
  <si>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</si>
  <si>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</si>
  <si>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</si>
  <si>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</si>
  <si>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</si>
  <si>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</si>
  <si>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</si>
  <si>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</si>
  <si>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</si>
  <si>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</si>
  <si>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</si>
  <si>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</si>
  <si>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</si>
  <si>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</si>
  <si>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</si>
  <si>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</si>
  <si>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</si>
  <si>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</si>
  <si>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</si>
  <si>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</si>
  <si>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</si>
  <si>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</si>
  <si>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</si>
  <si>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</si>
  <si>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</si>
  <si>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</si>
  <si>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</si>
  <si>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</si>
  <si>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</si>
  <si>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</si>
  <si>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</si>
  <si>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</si>
  <si>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</si>
  <si>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</si>
  <si>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</si>
  <si>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</si>
  <si>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</si>
  <si>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</si>
  <si>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</si>
  <si>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</si>
  <si>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</si>
  <si>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</si>
  <si>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</si>
  <si>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</si>
  <si>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</si>
  <si>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</si>
  <si>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</si>
  <si>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</si>
  <si>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</si>
  <si>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</si>
  <si>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</si>
  <si>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</si>
  <si>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</si>
  <si>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</si>
  <si>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</si>
  <si>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</si>
  <si>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</si>
  <si>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</si>
  <si>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</si>
  <si>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</si>
  <si>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</si>
  <si>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</si>
  <si>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</si>
  <si>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</si>
  <si>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</si>
  <si>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</si>
  <si>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</si>
  <si>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</si>
  <si>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</si>
  <si>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</si>
  <si>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</si>
  <si>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</si>
  <si>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</si>
  <si>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</si>
  <si>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</si>
  <si>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</si>
  <si>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</si>
  <si>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</si>
  <si>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</si>
  <si>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</si>
  <si>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</si>
  <si>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</si>
  <si>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</si>
  <si>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</si>
  <si>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</si>
  <si>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</si>
  <si>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</si>
  <si>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</si>
  <si>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</si>
  <si>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</si>
  <si>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</si>
  <si>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</si>
  <si>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</si>
  <si>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</si>
  <si>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</si>
  <si>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</si>
  <si>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</si>
  <si>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</si>
  <si>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</si>
  <si>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</si>
  <si>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</si>
  <si>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</si>
  <si>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</si>
  <si>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</si>
  <si>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</si>
  <si>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</si>
  <si>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</si>
  <si>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</si>
  <si>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</si>
  <si>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</si>
  <si>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</si>
  <si>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</si>
  <si>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</si>
  <si>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</si>
  <si>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</si>
  <si>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</si>
  <si>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</si>
  <si>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</si>
  <si>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</si>
  <si>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</si>
  <si>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</si>
  <si>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</si>
  <si>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</si>
  <si>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</si>
  <si>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</si>
  <si>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</si>
  <si>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</si>
  <si>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</si>
  <si>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</si>
  <si>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</si>
  <si>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</si>
  <si>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</si>
  <si>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</si>
  <si>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</si>
  <si>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</si>
  <si>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</si>
  <si>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</si>
  <si>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</si>
  <si>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</si>
  <si>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</si>
  <si>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</si>
  <si>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</si>
  <si>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</si>
  <si>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</si>
  <si>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</si>
  <si>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</si>
  <si>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</si>
  <si>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</si>
  <si>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</si>
  <si>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</si>
  <si>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</si>
  <si>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</si>
  <si>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</si>
  <si>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</si>
  <si>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</si>
  <si>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</si>
  <si>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</si>
  <si>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</si>
  <si>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</si>
  <si>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</si>
  <si>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</si>
  <si>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</si>
  <si>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</si>
  <si>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</si>
  <si>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</si>
  <si>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</si>
  <si>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</si>
  <si>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</si>
  <si>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</si>
  <si>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</si>
  <si>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</si>
  <si>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</si>
  <si>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</si>
  <si>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</si>
  <si>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</si>
  <si>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</si>
  <si>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</si>
  <si>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</si>
  <si>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</si>
  <si>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</si>
  <si>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</si>
  <si>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</si>
  <si>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</si>
  <si>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</si>
  <si>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</si>
  <si>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</si>
  <si>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</si>
  <si>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</si>
  <si>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</si>
  <si>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</si>
  <si>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</si>
  <si>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</si>
  <si>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</si>
  <si>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</si>
  <si>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</si>
  <si>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</si>
  <si>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</si>
  <si>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</si>
  <si>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</si>
  <si>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</si>
  <si>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</si>
  <si>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</si>
  <si>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</si>
  <si>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</si>
  <si>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</si>
  <si>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</si>
  <si>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</si>
  <si>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</si>
  <si>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</si>
  <si>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</si>
  <si>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</si>
  <si>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</si>
  <si>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</si>
  <si>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</si>
  <si>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</si>
  <si>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</si>
  <si>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</si>
  <si>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</si>
  <si>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</si>
  <si>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</si>
  <si>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</si>
  <si>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</si>
  <si>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</si>
  <si>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</si>
  <si>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</si>
  <si>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</si>
  <si>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</si>
  <si>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</si>
  <si>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</si>
  <si>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</si>
  <si>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</si>
  <si>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</si>
  <si>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</si>
  <si>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</si>
  <si>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</si>
  <si>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</si>
  <si>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</si>
  <si>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</si>
  <si>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</si>
  <si>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</si>
  <si>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</si>
  <si>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</si>
  <si>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</si>
  <si>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</si>
  <si>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</si>
  <si>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</si>
  <si>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</si>
  <si>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</si>
  <si>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</si>
  <si>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</si>
  <si>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</si>
  <si>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</si>
  <si>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</si>
  <si>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</si>
  <si>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</si>
  <si>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</si>
  <si>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</si>
  <si>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</si>
  <si>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</si>
  <si>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</si>
  <si>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</si>
  <si>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</si>
  <si>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</si>
  <si>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</si>
  <si>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</si>
  <si>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</si>
  <si>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</si>
  <si>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</si>
  <si>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</si>
  <si>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</si>
  <si>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</si>
  <si>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</si>
  <si>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</si>
  <si>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</si>
  <si>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</si>
  <si>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</si>
  <si>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</si>
  <si>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</si>
  <si>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</si>
  <si>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</si>
  <si>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</si>
  <si>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</si>
  <si>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</si>
  <si>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</si>
  <si>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</si>
  <si>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</si>
  <si>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</si>
  <si>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</si>
  <si>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</si>
  <si>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</si>
  <si>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</si>
  <si>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</si>
  <si>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</si>
  <si>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</si>
  <si>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</si>
  <si>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</si>
  <si>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</si>
  <si>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</si>
  <si>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</si>
  <si>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</si>
  <si>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</si>
  <si>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</si>
  <si>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</si>
  <si>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</si>
  <si>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</si>
  <si>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</si>
  <si>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</si>
  <si>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</si>
  <si>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</si>
  <si>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</si>
  <si>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</si>
  <si>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</si>
  <si>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</si>
  <si>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</si>
  <si>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</si>
  <si>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</si>
  <si>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</si>
  <si>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</si>
  <si>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</si>
  <si>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</si>
  <si>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</si>
  <si>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</si>
  <si>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</si>
  <si>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</si>
  <si>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</si>
  <si>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</si>
  <si>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</si>
  <si>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</si>
  <si>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</si>
  <si>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</si>
  <si>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</si>
  <si>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</si>
  <si>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</si>
  <si>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</si>
  <si>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</si>
  <si>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</si>
  <si>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</si>
  <si>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</si>
  <si>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</si>
  <si>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</si>
  <si>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</si>
  <si>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</si>
  <si>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</si>
  <si>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</si>
  <si>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</si>
  <si>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</si>
  <si>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</si>
  <si>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</si>
  <si>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</si>
  <si>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</si>
  <si>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</si>
  <si>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</si>
  <si>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</si>
  <si>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</si>
  <si>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</si>
  <si>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</si>
  <si>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</si>
  <si>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</si>
  <si>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</si>
  <si>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</si>
  <si>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</si>
  <si>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</si>
  <si>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</si>
  <si>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</si>
  <si>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</si>
  <si>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</si>
  <si>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</si>
  <si>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</si>
  <si>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</si>
  <si>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</si>
  <si>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</si>
  <si>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</si>
  <si>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</si>
  <si>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</si>
  <si>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</si>
  <si>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</si>
  <si>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</si>
  <si>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</si>
  <si>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</si>
  <si>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</si>
  <si>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</si>
  <si>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</si>
  <si>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</si>
  <si>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</si>
  <si>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</si>
  <si>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</si>
  <si>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</si>
  <si>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</si>
  <si>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</si>
  <si>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</si>
  <si>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</si>
  <si>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</si>
  <si>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</si>
  <si>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</si>
  <si>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</si>
  <si>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</si>
  <si>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</si>
  <si>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</si>
  <si>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</si>
  <si>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</si>
  <si>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</si>
  <si>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</si>
  <si>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</si>
  <si>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</si>
  <si>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</si>
  <si>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</si>
  <si>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</si>
  <si>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</si>
  <si>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</si>
  <si>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</si>
  <si>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</si>
  <si>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</si>
  <si>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</si>
  <si>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</si>
  <si>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</si>
  <si>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</si>
  <si>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</si>
  <si>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</si>
  <si>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</si>
  <si>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</si>
  <si>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</si>
  <si>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</si>
  <si>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</si>
  <si>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</si>
  <si>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</si>
  <si>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</si>
  <si>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</si>
  <si>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</si>
  <si>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</si>
  <si>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</si>
  <si>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</si>
  <si>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</si>
  <si>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</si>
  <si>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</si>
  <si>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</si>
  <si>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</si>
  <si>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</si>
  <si>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</si>
  <si>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</si>
  <si>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</si>
  <si>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</si>
  <si>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</si>
  <si>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</si>
  <si>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</si>
  <si>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</si>
  <si>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</si>
  <si>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</si>
  <si>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</si>
  <si>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</si>
  <si>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</si>
  <si>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</si>
  <si>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</si>
  <si>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</si>
  <si>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</si>
  <si>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</si>
  <si>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</si>
  <si>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</si>
  <si>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</si>
  <si>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</si>
  <si>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</si>
  <si>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</si>
  <si>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</si>
  <si>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</si>
  <si>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</si>
  <si>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</si>
  <si>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</si>
  <si>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</si>
  <si>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</si>
  <si>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</si>
  <si>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</si>
  <si>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</si>
  <si>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</si>
  <si>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</si>
  <si>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</si>
  <si>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</si>
  <si>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</si>
  <si>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</si>
  <si>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</si>
  <si>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</si>
  <si>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</si>
  <si>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</si>
  <si>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</si>
  <si>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</si>
  <si>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</si>
  <si>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</si>
  <si>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</si>
  <si>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</si>
  <si>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</si>
  <si>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</si>
  <si>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</si>
  <si>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</si>
  <si>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</si>
  <si>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</si>
  <si>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</si>
  <si>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</si>
  <si>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</si>
  <si>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</si>
  <si>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</si>
  <si>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</si>
  <si>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</si>
  <si>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</si>
  <si>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</si>
  <si>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</si>
  <si>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</si>
  <si>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</si>
  <si>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</si>
  <si>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</si>
  <si>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</si>
  <si>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</si>
  <si>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</si>
  <si>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</si>
  <si>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</si>
  <si>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</si>
  <si>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</si>
  <si>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</si>
  <si>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</si>
  <si>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</si>
  <si>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</si>
  <si>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</si>
  <si>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</si>
  <si>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</si>
  <si>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</si>
  <si>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</si>
  <si>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</si>
  <si>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</si>
  <si>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</si>
  <si>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</si>
  <si>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</si>
  <si>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</si>
  <si>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</si>
  <si>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</si>
  <si>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</si>
  <si>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</si>
  <si>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</si>
  <si>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</si>
  <si>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</si>
  <si>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</si>
  <si>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</si>
  <si>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</si>
  <si>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</si>
  <si>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</si>
  <si>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</si>
  <si>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</si>
  <si>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</si>
  <si>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</si>
  <si>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</si>
  <si>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</si>
  <si>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</si>
  <si>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</si>
  <si>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</si>
  <si>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</si>
  <si>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</si>
  <si>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</si>
  <si>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</si>
  <si>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</si>
  <si>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</si>
  <si>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</si>
  <si>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</si>
  <si>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</si>
  <si>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</si>
  <si>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</si>
  <si>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</si>
  <si>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</si>
  <si>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</si>
  <si>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</si>
  <si>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</si>
  <si>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</si>
  <si>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</si>
  <si>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</si>
  <si>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</si>
  <si>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</si>
  <si>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</si>
  <si>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</si>
  <si>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</si>
  <si>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</si>
  <si>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</si>
  <si>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</si>
  <si>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</si>
  <si>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</si>
  <si>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</si>
  <si>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</si>
  <si>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</si>
  <si>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</si>
  <si>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</si>
  <si>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</si>
  <si>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</si>
  <si>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</si>
  <si>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</si>
  <si>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</si>
  <si>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</si>
  <si>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</si>
  <si>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</si>
  <si>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</si>
  <si>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</si>
  <si>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</si>
  <si>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</si>
  <si>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</si>
  <si>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</si>
  <si>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</si>
  <si>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</si>
  <si>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</si>
  <si>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</si>
  <si>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</si>
  <si>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</si>
  <si>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</si>
  <si>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</si>
  <si>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</si>
  <si>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</si>
  <si>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</si>
  <si>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</si>
  <si>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</si>
  <si>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</si>
  <si>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</si>
  <si>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</si>
  <si>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</si>
  <si>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</si>
  <si>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</si>
  <si>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</si>
  <si>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</si>
  <si>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</si>
  <si>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</si>
  <si>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</si>
  <si>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</si>
  <si>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</si>
  <si>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</si>
  <si>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</si>
  <si>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</si>
  <si>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</si>
  <si>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</si>
  <si>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</si>
  <si>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</si>
  <si>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</si>
  <si>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</si>
  <si>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</si>
  <si>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</si>
  <si>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</si>
  <si>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</si>
  <si>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</si>
  <si>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</si>
  <si>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</si>
  <si>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</si>
  <si>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</si>
  <si>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</si>
  <si>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</si>
  <si>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</si>
  <si>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</si>
  <si>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</si>
  <si>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</si>
  <si>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</si>
  <si>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</si>
  <si>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</si>
  <si>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</si>
  <si>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</si>
  <si>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</si>
  <si>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</si>
  <si>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</si>
  <si>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</si>
  <si>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</si>
  <si>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</si>
  <si>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</si>
  <si>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</si>
  <si>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</si>
  <si>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</si>
  <si>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</si>
  <si>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</si>
  <si>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</si>
  <si>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</si>
  <si>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</si>
  <si>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</si>
  <si>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</si>
  <si>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</si>
  <si>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</si>
  <si>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</si>
  <si>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</si>
  <si>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</si>
  <si>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</si>
  <si>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</si>
  <si>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</si>
  <si>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</si>
  <si>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</si>
  <si>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</si>
  <si>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</si>
  <si>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</si>
  <si>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</si>
  <si>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</si>
  <si>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</si>
  <si>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</si>
  <si>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</si>
  <si>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</si>
  <si>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</si>
  <si>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</si>
  <si>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</si>
  <si>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</si>
  <si>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</si>
  <si>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</si>
  <si>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</si>
  <si>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</si>
  <si>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</si>
  <si>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</si>
  <si>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</si>
  <si>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</si>
  <si>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</si>
  <si>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</si>
  <si>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</si>
  <si>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</si>
  <si>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</si>
  <si>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</si>
  <si>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</si>
  <si>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</si>
  <si>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</si>
  <si>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</si>
  <si>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</si>
  <si>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</si>
  <si>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</si>
  <si>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</si>
  <si>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</si>
  <si>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</si>
  <si>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</si>
  <si>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</si>
  <si>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</si>
  <si>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</si>
  <si>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</si>
  <si>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</si>
  <si>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</si>
  <si>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</si>
  <si>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</si>
  <si>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</si>
  <si>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</si>
  <si>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</si>
  <si>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</si>
  <si>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</si>
  <si>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</si>
  <si>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</si>
  <si>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</si>
  <si>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</si>
  <si>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</si>
  <si>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</si>
  <si>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</si>
  <si>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</si>
  <si>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</si>
  <si>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</si>
  <si>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</si>
  <si>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</si>
  <si>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</si>
  <si>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</si>
  <si>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</si>
  <si>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</si>
  <si>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</si>
  <si>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</si>
  <si>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</si>
  <si>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</si>
  <si>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</si>
  <si>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</si>
  <si>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</si>
  <si>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</si>
  <si>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</si>
  <si>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</si>
  <si>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</si>
  <si>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</si>
  <si>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</si>
  <si>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</si>
  <si>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</si>
  <si>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</si>
  <si>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</si>
  <si>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</si>
  <si>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</si>
  <si>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</si>
  <si>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</si>
  <si>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</si>
  <si>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</si>
  <si>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</si>
  <si>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</si>
  <si>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</si>
  <si>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</si>
  <si>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</si>
  <si>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</si>
  <si>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</si>
  <si>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</si>
  <si>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</si>
  <si>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</si>
  <si>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</si>
  <si>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</si>
  <si>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</si>
  <si>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</si>
  <si>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</si>
  <si>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</si>
  <si>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</si>
  <si>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</si>
  <si>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</si>
  <si>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</si>
  <si>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</si>
  <si>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</si>
  <si>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</si>
  <si>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</si>
  <si>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</si>
  <si>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</si>
  <si>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</si>
  <si>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</si>
  <si>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</si>
  <si>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</si>
  <si>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</si>
  <si>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</si>
  <si>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</si>
  <si>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</si>
  <si>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</si>
  <si>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</si>
  <si>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</si>
  <si>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</si>
  <si>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</si>
  <si>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</si>
  <si>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</si>
  <si>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</si>
  <si>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</si>
  <si>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</si>
  <si>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</si>
  <si>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</si>
  <si>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</si>
  <si>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</si>
  <si>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</si>
  <si>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</si>
  <si>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</si>
  <si>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</si>
  <si>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</si>
  <si>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</si>
  <si>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</si>
  <si>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</si>
  <si>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</si>
  <si>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</si>
  <si>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</si>
  <si>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</si>
  <si>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</si>
  <si>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</si>
  <si>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</si>
  <si>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</si>
  <si>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</si>
  <si>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</si>
  <si>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</si>
  <si>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</si>
  <si>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</si>
  <si>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</si>
  <si>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</si>
  <si>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</si>
  <si>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</si>
  <si>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</si>
  <si>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</si>
  <si>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</si>
  <si>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</si>
  <si>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</si>
  <si>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</si>
  <si>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</si>
  <si>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</si>
  <si>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</si>
  <si>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</si>
  <si>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</si>
  <si>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</si>
  <si>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</si>
  <si>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</si>
  <si>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</si>
  <si>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</si>
  <si>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</si>
  <si>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</si>
  <si>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</si>
  <si>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</si>
  <si>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</si>
  <si>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</si>
  <si>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</si>
  <si>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</si>
  <si>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</si>
  <si>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</si>
  <si>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</si>
  <si>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</si>
  <si>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</si>
  <si>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</si>
  <si>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</si>
  <si>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</si>
  <si>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</si>
  <si>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</si>
  <si>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</si>
  <si>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</si>
  <si>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</si>
  <si>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</si>
  <si>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</si>
  <si>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</si>
  <si>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</si>
  <si>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</si>
  <si>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</si>
  <si>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</si>
  <si>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</si>
  <si>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</si>
  <si>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</si>
  <si>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</si>
  <si>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</si>
  <si>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</si>
  <si>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</si>
  <si>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</si>
  <si>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</si>
  <si>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</si>
  <si>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</si>
  <si>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</si>
  <si>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</si>
  <si>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</si>
  <si>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</si>
  <si>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</si>
  <si>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</si>
  <si>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</si>
  <si>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</si>
  <si>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</si>
  <si>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</si>
  <si>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</si>
  <si>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</si>
  <si>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</si>
  <si>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</si>
  <si>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</si>
  <si>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</si>
  <si>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</si>
  <si>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</si>
  <si>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</si>
  <si>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</si>
  <si>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</si>
  <si>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</si>
  <si>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</si>
  <si>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</si>
  <si>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</si>
  <si>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</si>
  <si>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</si>
  <si>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</si>
  <si>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</si>
  <si>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</si>
  <si>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</si>
  <si>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</si>
  <si>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</si>
  <si>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</si>
  <si>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</si>
  <si>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</si>
  <si>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</si>
  <si>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</si>
  <si>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</si>
  <si>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</si>
  <si>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</si>
  <si>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</si>
  <si>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</si>
  <si>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</si>
  <si>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</si>
  <si>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</si>
  <si>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</si>
  <si>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</si>
  <si>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</si>
  <si>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</si>
  <si>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</si>
  <si>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</si>
  <si>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</si>
  <si>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</si>
  <si>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</si>
  <si>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</si>
  <si>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</si>
  <si>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</si>
  <si>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</si>
  <si>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</si>
  <si>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</si>
  <si>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</si>
  <si>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</si>
  <si>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</si>
  <si>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</si>
  <si>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</si>
  <si>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</si>
  <si>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</si>
  <si>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</si>
  <si>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</si>
  <si>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</si>
  <si>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</si>
  <si>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</si>
  <si>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</si>
  <si>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</si>
  <si>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</si>
  <si>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</si>
  <si>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</si>
  <si>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</si>
  <si>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</si>
  <si>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</si>
  <si>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</si>
  <si>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</si>
  <si>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</si>
  <si>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</si>
  <si>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</si>
  <si>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</si>
  <si>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</si>
  <si>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</si>
  <si>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</si>
  <si>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</si>
  <si>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</si>
  <si>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</si>
  <si>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</si>
  <si>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</si>
  <si>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</si>
  <si>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</si>
  <si>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</si>
  <si>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</si>
  <si>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</si>
  <si>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</si>
  <si>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</si>
  <si>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</si>
  <si>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</si>
  <si>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</si>
  <si>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</si>
  <si>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</si>
  <si>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</si>
  <si>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</si>
  <si>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</si>
  <si>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</si>
  <si>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</si>
  <si>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</si>
  <si>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</si>
  <si>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</si>
  <si>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</si>
  <si>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</si>
  <si>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</si>
  <si>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</si>
  <si>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</si>
  <si>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</si>
  <si>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</si>
  <si>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</si>
  <si>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</si>
  <si>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</si>
  <si>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</si>
  <si>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</si>
  <si>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</si>
  <si>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</si>
  <si>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</si>
  <si>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</si>
  <si>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</si>
  <si>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</si>
  <si>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</si>
  <si>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</si>
  <si>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</si>
  <si>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</si>
  <si>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</si>
  <si>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</si>
  <si>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</si>
  <si>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</si>
  <si>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</si>
  <si>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</si>
  <si>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</si>
  <si>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</si>
  <si>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</si>
  <si>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</si>
  <si>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</si>
  <si>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</si>
  <si>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</si>
  <si>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</si>
  <si>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</si>
  <si>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</si>
  <si>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</si>
  <si>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</si>
  <si>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</si>
  <si>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</si>
  <si>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</si>
  <si>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</si>
  <si>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</si>
  <si>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</si>
  <si>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</si>
  <si>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</si>
  <si>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</si>
  <si>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</si>
  <si>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</si>
  <si>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</si>
  <si>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</si>
  <si>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</si>
  <si>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</si>
  <si>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</si>
  <si>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</si>
  <si>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</si>
  <si>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</si>
  <si>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</si>
  <si>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</si>
  <si>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</si>
  <si>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</si>
  <si>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</si>
  <si>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</si>
  <si>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</si>
  <si>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</si>
  <si>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</si>
  <si>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</si>
  <si>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</si>
  <si>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</si>
  <si>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</si>
  <si>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</si>
  <si>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</si>
  <si>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</si>
  <si>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</si>
  <si>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</si>
  <si>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</si>
  <si>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</si>
  <si>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</si>
  <si>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</si>
  <si>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</si>
  <si>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</si>
  <si>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</si>
  <si>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</si>
  <si>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</si>
  <si>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</si>
  <si>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</si>
  <si>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</si>
  <si>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</si>
  <si>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</si>
  <si>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</si>
  <si>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</si>
  <si>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</si>
  <si>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</si>
  <si>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</si>
  <si>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</si>
  <si>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</si>
  <si>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</si>
  <si>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</si>
  <si>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</si>
  <si>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</si>
  <si>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</si>
  <si>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</si>
  <si>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</si>
  <si>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</si>
  <si>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</si>
  <si>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</si>
  <si>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</si>
  <si>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</si>
  <si>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</si>
  <si>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</si>
  <si>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</si>
  <si>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</si>
  <si>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</si>
  <si>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</si>
  <si>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</si>
  <si>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</si>
  <si>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</si>
  <si>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</si>
  <si>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</si>
  <si>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</si>
  <si>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</si>
  <si>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</si>
  <si>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</si>
  <si>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</si>
  <si>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</si>
  <si>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</si>
  <si>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</si>
  <si>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</si>
  <si>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</si>
  <si>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</si>
  <si>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</si>
  <si>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</si>
  <si>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</si>
  <si>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</si>
  <si>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</si>
  <si>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</si>
  <si>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</si>
  <si>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</si>
  <si>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</si>
  <si>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</si>
  <si>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</si>
  <si>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</si>
  <si>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</si>
  <si>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</si>
  <si>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</si>
  <si>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</si>
  <si>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</si>
  <si>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</si>
  <si>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</si>
  <si>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</si>
  <si>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</si>
  <si>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</si>
  <si>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</si>
  <si>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</si>
  <si>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</si>
  <si>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</si>
  <si>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</si>
  <si>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</si>
  <si>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</si>
  <si>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</si>
  <si>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</si>
  <si>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</si>
  <si>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</si>
  <si>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</si>
  <si>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</si>
  <si>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</si>
  <si>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</si>
  <si>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</si>
  <si>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</si>
  <si>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</si>
  <si>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</si>
  <si>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</si>
  <si>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</si>
  <si>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</si>
  <si>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</si>
  <si>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</si>
  <si>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</si>
  <si>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</si>
  <si>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</si>
  <si>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</si>
  <si>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</si>
  <si>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</si>
  <si>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</si>
  <si>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</si>
  <si>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</si>
  <si>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</si>
  <si>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</si>
  <si>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</si>
  <si>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</si>
  <si>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</si>
  <si>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</si>
  <si>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</si>
  <si>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</si>
  <si>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</si>
  <si>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</si>
  <si>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</si>
  <si>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</si>
  <si>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</si>
  <si>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</si>
  <si>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</si>
  <si>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</si>
  <si>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</si>
  <si>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</si>
  <si>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</si>
  <si>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</si>
  <si>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</si>
  <si>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</si>
  <si>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</si>
  <si>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</si>
  <si>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</si>
  <si>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</si>
  <si>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</si>
  <si>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</si>
  <si>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</si>
  <si>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</si>
  <si>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</si>
  <si>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</si>
  <si>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</si>
  <si>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</si>
  <si>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</si>
  <si>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</si>
  <si>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</si>
  <si>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</si>
  <si>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</si>
  <si>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</si>
  <si>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</si>
  <si>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</si>
  <si>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</si>
  <si>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</si>
  <si>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</si>
  <si>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</si>
  <si>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</si>
  <si>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</si>
  <si>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</si>
  <si>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</si>
  <si>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</si>
  <si>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</si>
  <si>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</si>
  <si>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</si>
  <si>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</si>
  <si>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</si>
  <si>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</si>
  <si>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</si>
  <si>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</si>
  <si>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</si>
  <si>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</si>
  <si>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</si>
  <si>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</si>
  <si>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</si>
  <si>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</si>
  <si>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</si>
  <si>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</si>
  <si>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</si>
  <si>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</si>
  <si>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</si>
  <si>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</si>
  <si>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</si>
  <si>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</si>
  <si>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</si>
  <si>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</si>
  <si>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</si>
  <si>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</si>
  <si>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</si>
  <si>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</si>
  <si>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</si>
  <si>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</si>
  <si>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</si>
  <si>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</si>
  <si>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</si>
  <si>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</si>
  <si>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</si>
  <si>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</si>
  <si>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</si>
  <si>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</si>
  <si>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</si>
  <si>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</si>
  <si>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</si>
  <si>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</si>
  <si>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</si>
  <si>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</si>
  <si>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</si>
  <si>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</si>
  <si>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</si>
  <si>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</si>
  <si>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</si>
  <si>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</si>
  <si>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</si>
  <si>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</si>
  <si>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</si>
  <si>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</si>
  <si>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</si>
  <si>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</si>
  <si>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</si>
  <si>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</si>
  <si>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</si>
  <si>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</si>
  <si>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</si>
  <si>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</si>
  <si>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</si>
  <si>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</si>
  <si>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</si>
  <si>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</si>
  <si>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</si>
  <si>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</si>
  <si>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</si>
  <si>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</si>
  <si>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</si>
  <si>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</si>
  <si>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</si>
  <si>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</si>
  <si>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</si>
  <si>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</si>
  <si>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</si>
  <si>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</si>
  <si>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</si>
  <si>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</si>
  <si>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</si>
  <si>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</si>
  <si>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</si>
  <si>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</si>
  <si>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</si>
  <si>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</si>
  <si>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</si>
  <si>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</si>
  <si>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</si>
  <si>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</si>
  <si>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</si>
  <si>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</si>
  <si>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</si>
  <si>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</si>
  <si>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</si>
  <si>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</si>
  <si>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</si>
  <si>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</si>
  <si>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</si>
  <si>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</si>
  <si>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</si>
  <si>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</si>
  <si>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</si>
  <si>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</si>
  <si>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</si>
  <si>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</si>
  <si>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</si>
  <si>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</si>
  <si>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</si>
  <si>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</si>
  <si>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</si>
  <si>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</si>
  <si>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</si>
  <si>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</si>
  <si>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</si>
  <si>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</si>
  <si>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</si>
  <si>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</si>
  <si>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</si>
  <si>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</si>
  <si>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</si>
  <si>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</si>
  <si>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</si>
  <si>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</si>
  <si>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</si>
  <si>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</si>
  <si>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</si>
  <si>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</si>
  <si>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</si>
  <si>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</si>
  <si>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</si>
  <si>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</si>
  <si>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</si>
  <si>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</si>
  <si>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</si>
  <si>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</si>
  <si>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</si>
  <si>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</si>
  <si>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</si>
  <si>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</si>
  <si>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</si>
  <si>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</si>
  <si>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</si>
  <si>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</si>
  <si>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</si>
  <si>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</si>
  <si>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</si>
  <si>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</si>
  <si>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</si>
  <si>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</si>
  <si>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</si>
  <si>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</si>
  <si>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</si>
  <si>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</si>
  <si>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</si>
  <si>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</si>
  <si>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</si>
  <si>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</si>
  <si>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</si>
  <si>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</si>
  <si>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</si>
  <si>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</si>
  <si>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</si>
  <si>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</si>
  <si>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</si>
  <si>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</si>
  <si>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</si>
  <si>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</si>
  <si>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</si>
  <si>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</si>
  <si>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</si>
  <si>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</si>
  <si>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</si>
  <si>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</si>
  <si>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</si>
  <si>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</si>
  <si>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</si>
  <si>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</si>
  <si>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</si>
  <si>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</si>
  <si>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</si>
  <si>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</si>
  <si>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</si>
  <si>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</si>
  <si>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</si>
  <si>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</si>
  <si>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</si>
  <si>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</si>
  <si>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</si>
  <si>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</si>
  <si>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</si>
  <si>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</si>
  <si>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</si>
  <si>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</si>
  <si>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</si>
  <si>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</si>
  <si>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</si>
  <si>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</si>
  <si>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</si>
  <si>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</si>
  <si>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</si>
  <si>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</si>
  <si>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</si>
  <si>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</si>
  <si>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</si>
  <si>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</si>
  <si>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</si>
  <si>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</si>
  <si>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</si>
  <si>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</si>
  <si>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</si>
  <si>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</si>
  <si>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</si>
  <si>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</si>
  <si>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</si>
  <si>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</si>
  <si>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</si>
  <si>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</si>
  <si>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</si>
  <si>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</si>
  <si>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</si>
  <si>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</si>
  <si>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</si>
  <si>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</si>
  <si>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</si>
  <si>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</si>
  <si>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</si>
  <si>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</si>
  <si>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</si>
  <si>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</si>
  <si>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</si>
  <si>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</si>
  <si>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</si>
  <si>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</si>
  <si>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</si>
  <si>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</si>
  <si>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</si>
  <si>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</si>
  <si>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</si>
  <si>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</si>
  <si>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</si>
  <si>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</si>
  <si>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</si>
  <si>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</si>
  <si>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</si>
  <si>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</si>
  <si>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</si>
  <si>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</si>
  <si>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</si>
  <si>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</si>
  <si>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</si>
  <si>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</si>
  <si>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</si>
  <si>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</si>
  <si>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</si>
  <si>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</si>
  <si>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</si>
  <si>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</si>
  <si>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</si>
  <si>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</si>
  <si>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</si>
  <si>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</si>
  <si>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</si>
  <si>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</si>
  <si>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</si>
  <si>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</si>
  <si>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</si>
  <si>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</si>
  <si>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</si>
  <si>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</si>
  <si>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</si>
  <si>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</si>
  <si>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</si>
  <si>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</si>
  <si>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</si>
  <si>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</si>
  <si>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</si>
  <si>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</si>
  <si>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</si>
  <si>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</si>
  <si>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</si>
  <si>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</si>
  <si>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</si>
  <si>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</si>
  <si>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</si>
  <si>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</si>
  <si>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</si>
  <si>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</si>
  <si>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</si>
  <si>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</si>
  <si>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</si>
  <si>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</si>
  <si>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</si>
  <si>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</si>
  <si>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</si>
  <si>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</si>
  <si>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</si>
  <si>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</si>
  <si>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</si>
  <si>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</si>
  <si>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</si>
  <si>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</si>
  <si>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</si>
  <si>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</si>
  <si>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</si>
  <si>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</si>
  <si>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</si>
  <si>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</si>
  <si>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</si>
  <si>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</si>
  <si>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</si>
  <si>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</si>
  <si>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</si>
  <si>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</si>
  <si>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</si>
  <si>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</si>
  <si>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</si>
  <si>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</si>
  <si>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</si>
  <si>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</si>
  <si>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</si>
  <si>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</si>
  <si>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</si>
  <si>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</si>
  <si>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</si>
  <si>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</si>
  <si>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</si>
  <si>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</si>
  <si>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</si>
  <si>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</si>
  <si>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</si>
  <si>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</si>
  <si>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</si>
  <si>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</si>
  <si>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</si>
  <si>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</si>
  <si>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</si>
  <si>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</si>
  <si>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</si>
  <si>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</si>
  <si>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</si>
  <si>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</si>
  <si>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</si>
  <si>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</si>
  <si>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</si>
  <si>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</si>
  <si>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</si>
  <si>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</si>
  <si>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</si>
  <si>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</si>
  <si>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</si>
  <si>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</si>
  <si>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</si>
  <si>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</si>
  <si>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</si>
  <si>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</si>
  <si>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</si>
  <si>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</si>
  <si>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</si>
  <si>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</si>
  <si>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</si>
  <si>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</si>
  <si>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</si>
  <si>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</si>
  <si>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</si>
  <si>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</si>
  <si>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</si>
  <si>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</si>
  <si>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</si>
  <si>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</si>
  <si>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</si>
  <si>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</si>
  <si>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</si>
  <si>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</si>
  <si>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</si>
  <si>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</si>
  <si>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</si>
  <si>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</si>
  <si>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</si>
  <si>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</si>
  <si>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</si>
  <si>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</si>
  <si>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</si>
  <si>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</si>
  <si>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</si>
  <si>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</si>
  <si>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</si>
  <si>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</si>
  <si>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</si>
  <si>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</si>
  <si>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</si>
  <si>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</si>
  <si>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</si>
  <si>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</si>
  <si>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</si>
  <si>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</si>
  <si>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</si>
  <si>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</si>
  <si>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</si>
  <si>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</si>
  <si>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</si>
  <si>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</si>
  <si>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</si>
  <si>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</si>
  <si>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</si>
  <si>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</si>
  <si>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</si>
  <si>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</si>
  <si>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</si>
  <si>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</si>
  <si>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</si>
  <si>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</si>
  <si>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</si>
  <si>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</si>
  <si>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</si>
  <si>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</si>
  <si>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</si>
  <si>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</si>
  <si>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</si>
  <si>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</si>
  <si>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</si>
  <si>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</si>
  <si>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</si>
  <si>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</si>
  <si>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</si>
  <si>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</si>
  <si>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</si>
  <si>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</si>
  <si>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</si>
  <si>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</si>
  <si>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</si>
  <si>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</si>
  <si>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</si>
  <si>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</si>
  <si>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</si>
  <si>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</si>
  <si>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</si>
  <si>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</si>
  <si>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</si>
  <si>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</si>
  <si>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</si>
  <si>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</si>
  <si>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</si>
  <si>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</si>
  <si>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</si>
  <si>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</si>
  <si>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</si>
  <si>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</si>
  <si>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</si>
  <si>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</si>
  <si>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</si>
  <si>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</si>
  <si>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</si>
  <si>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</si>
  <si>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</si>
  <si>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</si>
  <si>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</si>
  <si>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</si>
  <si>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</si>
  <si>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</si>
  <si>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</si>
  <si>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</si>
  <si>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</si>
  <si>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</si>
  <si>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</si>
  <si>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</si>
  <si>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</si>
  <si>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</si>
  <si>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</si>
  <si>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</si>
  <si>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</si>
  <si>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</si>
  <si>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</si>
  <si>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</si>
  <si>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</si>
  <si>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</si>
  <si>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</si>
  <si>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</si>
  <si>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</si>
  <si>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</si>
  <si>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</si>
  <si>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</si>
  <si>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</si>
  <si>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</si>
  <si>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</si>
  <si>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</si>
  <si>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</si>
  <si>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</si>
  <si>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</si>
  <si>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</si>
  <si>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</si>
  <si>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</si>
  <si>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</si>
  <si>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</si>
  <si>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</si>
  <si>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</si>
  <si>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</si>
  <si>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</si>
  <si>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</si>
  <si>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</si>
  <si>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</si>
  <si>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</si>
  <si>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</si>
  <si>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</si>
  <si>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</si>
  <si>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</si>
  <si>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</si>
  <si>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</si>
  <si>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</si>
  <si>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</si>
  <si>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</si>
  <si>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</si>
  <si>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</si>
  <si>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</si>
  <si>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</si>
  <si>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</si>
  <si>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</si>
  <si>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</si>
  <si>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</si>
  <si>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</si>
  <si>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</si>
  <si>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</si>
  <si>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</si>
  <si>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</si>
  <si>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</si>
  <si>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</si>
  <si>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</si>
  <si>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</si>
  <si>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</si>
  <si>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</si>
  <si>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</si>
  <si>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</si>
  <si>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</si>
  <si>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</si>
  <si>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</si>
  <si>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</si>
  <si>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</si>
  <si>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</si>
  <si>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</si>
  <si>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</si>
  <si>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</si>
  <si>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</si>
  <si>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</si>
  <si>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</si>
  <si>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</si>
  <si>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</si>
  <si>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</si>
  <si>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</si>
  <si>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</si>
  <si>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</si>
  <si>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</si>
  <si>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</si>
  <si>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</si>
  <si>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</si>
  <si>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</si>
  <si>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</si>
  <si>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</si>
  <si>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</si>
  <si>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</si>
  <si>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</si>
  <si>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</si>
  <si>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</si>
  <si>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</si>
  <si>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</si>
  <si>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</si>
  <si>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</si>
  <si>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</si>
  <si>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</si>
  <si>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</si>
  <si>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</si>
  <si>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</si>
  <si>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</si>
  <si>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</si>
  <si>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</si>
  <si>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</si>
  <si>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</si>
  <si>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</si>
  <si>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</si>
  <si>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</si>
  <si>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</si>
  <si>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</si>
  <si>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</si>
  <si>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</si>
  <si>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</si>
  <si>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</si>
  <si>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</si>
  <si>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</si>
  <si>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</si>
  <si>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</si>
  <si>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</si>
  <si>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</si>
  <si>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</si>
  <si>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</si>
  <si>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</si>
  <si>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</si>
  <si>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</si>
  <si>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</si>
  <si>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</si>
  <si>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</si>
  <si>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</si>
  <si>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</si>
  <si>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</si>
  <si>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</si>
  <si>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</si>
  <si>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</si>
  <si>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</si>
  <si>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</si>
  <si>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</si>
  <si>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</si>
  <si>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</si>
  <si>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</si>
  <si>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</si>
  <si>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</si>
  <si>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</si>
  <si>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</si>
  <si>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</si>
  <si>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</si>
  <si>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</si>
  <si>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</si>
  <si>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</si>
  <si>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</si>
  <si>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</si>
  <si>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</si>
  <si>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</si>
  <si>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</si>
  <si>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</si>
  <si>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</si>
  <si>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</si>
  <si>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</si>
  <si>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</si>
  <si>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</si>
  <si>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</si>
  <si>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</si>
  <si>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</si>
  <si>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</si>
  <si>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</si>
  <si>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</si>
  <si>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</si>
  <si>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</si>
  <si>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</si>
  <si>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</si>
  <si>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</si>
  <si>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</si>
  <si>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</si>
  <si>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</si>
  <si>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</si>
  <si>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</si>
  <si>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</si>
  <si>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</si>
  <si>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</si>
  <si>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</si>
  <si>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</si>
  <si>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</si>
  <si>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</si>
  <si>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</si>
  <si>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</si>
  <si>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</si>
  <si>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</si>
  <si>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</si>
  <si>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</si>
  <si>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</si>
  <si>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</si>
  <si>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</si>
  <si>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</si>
  <si>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</si>
  <si>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</si>
  <si>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</si>
  <si>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</si>
  <si>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</si>
  <si>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</si>
  <si>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</si>
  <si>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</si>
  <si>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</si>
  <si>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</si>
  <si>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</si>
  <si>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</si>
  <si>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</si>
  <si>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</si>
  <si>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</si>
  <si>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</si>
  <si>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</si>
  <si>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</si>
  <si>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</si>
  <si>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</si>
  <si>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</si>
  <si>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</si>
  <si>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</si>
  <si>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</si>
  <si>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</si>
  <si>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</si>
  <si>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</si>
  <si>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</si>
  <si>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</si>
  <si>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</si>
  <si>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</si>
  <si>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</si>
  <si>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</si>
  <si>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</si>
  <si>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</si>
  <si>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</si>
  <si>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</si>
  <si>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</si>
  <si>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</si>
  <si>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</si>
  <si>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</si>
  <si>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</si>
  <si>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</si>
  <si>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</si>
  <si>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</si>
  <si>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</si>
  <si>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</si>
  <si>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</si>
  <si>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</si>
  <si>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</si>
  <si>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</si>
  <si>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</si>
  <si>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</si>
  <si>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</si>
  <si>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</si>
  <si>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</si>
  <si>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</si>
  <si>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</si>
  <si>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</si>
  <si>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</si>
  <si>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</si>
  <si>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</si>
  <si>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</si>
  <si>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</si>
  <si>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</si>
  <si>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</si>
  <si>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</si>
  <si>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</si>
  <si>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</si>
  <si>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</si>
  <si>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</si>
  <si>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</si>
  <si>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</si>
  <si>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</si>
  <si>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</si>
  <si>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</si>
  <si>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</si>
  <si>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</si>
  <si>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</si>
  <si>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</si>
  <si>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</si>
  <si>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</si>
  <si>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</si>
  <si>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</si>
  <si>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</si>
  <si>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</si>
  <si>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</si>
  <si>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</si>
  <si>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</si>
  <si>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</si>
  <si>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</si>
  <si>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</si>
  <si>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</si>
  <si>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</si>
  <si>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</si>
  <si>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</si>
  <si>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</si>
  <si>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</si>
  <si>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</si>
  <si>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</si>
  <si>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</si>
  <si>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</si>
  <si>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</si>
  <si>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</si>
  <si>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</si>
  <si>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</si>
  <si>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</si>
  <si>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</si>
  <si>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</si>
  <si>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</si>
  <si>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</si>
  <si>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</si>
  <si>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</si>
  <si>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</si>
  <si>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</si>
  <si>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</si>
  <si>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</si>
  <si>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</si>
  <si>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</si>
  <si>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</si>
  <si>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</si>
  <si>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</si>
  <si>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</si>
  <si>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</si>
  <si>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</si>
  <si>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</si>
  <si>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</si>
  <si>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</si>
  <si>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</si>
  <si>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</si>
  <si>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</si>
  <si>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</si>
  <si>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</si>
  <si>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</si>
  <si>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</si>
  <si>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</si>
  <si>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</si>
  <si>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</si>
  <si>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</si>
  <si>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</si>
  <si>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</si>
  <si>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</si>
  <si>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</si>
  <si>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</si>
  <si>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</si>
  <si>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</si>
  <si>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</si>
  <si>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</si>
  <si>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</si>
  <si>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</si>
  <si>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</si>
  <si>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</si>
  <si>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</si>
  <si>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</si>
  <si>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</si>
  <si>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</si>
  <si>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</si>
  <si>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</si>
  <si>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</si>
  <si>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</si>
  <si>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</si>
  <si>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</si>
  <si>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</si>
  <si>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</si>
  <si>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</si>
  <si>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</si>
  <si>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</si>
  <si>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</si>
  <si>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</si>
  <si>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</si>
  <si>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</si>
  <si>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</si>
  <si>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</si>
  <si>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</si>
  <si>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</si>
  <si>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</si>
  <si>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</si>
  <si>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</si>
  <si>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</si>
  <si>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</si>
  <si>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</si>
  <si>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</si>
  <si>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</si>
  <si>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</si>
  <si>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</si>
  <si>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</si>
  <si>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</si>
  <si>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</si>
  <si>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</si>
  <si>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</si>
  <si>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</si>
  <si>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</si>
  <si>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</si>
  <si>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</si>
  <si>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</si>
  <si>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</si>
  <si>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</si>
  <si>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</si>
  <si>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</si>
  <si>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</si>
  <si>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</si>
  <si>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</si>
  <si>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</si>
  <si>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</si>
  <si>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</si>
  <si>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</si>
  <si>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</si>
  <si>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</si>
  <si>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</si>
  <si>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</si>
  <si>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</si>
  <si>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</si>
  <si>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</si>
  <si>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</si>
  <si>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</si>
  <si>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</si>
  <si>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</si>
  <si>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</si>
  <si>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</si>
  <si>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</si>
  <si>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</si>
  <si>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</si>
  <si>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</si>
  <si>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</si>
  <si>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</si>
  <si>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</si>
  <si>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</si>
  <si>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</si>
  <si>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</si>
  <si>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</si>
  <si>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</si>
  <si>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</si>
  <si>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</si>
  <si>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</si>
  <si>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</si>
  <si>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</si>
  <si>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</si>
  <si>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</si>
  <si>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</si>
  <si>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</si>
  <si>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</si>
  <si>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</si>
  <si>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</si>
  <si>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</si>
  <si>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</si>
  <si>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</si>
  <si>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</si>
  <si>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</si>
  <si>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</si>
  <si>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</si>
  <si>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</si>
  <si>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</si>
  <si>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</si>
  <si>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</si>
  <si>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</si>
  <si>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</si>
  <si>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</si>
  <si>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</si>
  <si>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</si>
  <si>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</si>
  <si>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</si>
  <si>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</si>
  <si>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</si>
  <si>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</si>
  <si>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</si>
  <si>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</si>
  <si>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</si>
  <si>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</si>
  <si>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</si>
  <si>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</si>
  <si>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</si>
  <si>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</si>
  <si>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</si>
  <si>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</si>
  <si>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</si>
  <si>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</si>
  <si>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</si>
  <si>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</si>
  <si>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</si>
  <si>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</si>
  <si>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</si>
  <si>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</si>
  <si>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</si>
  <si>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</si>
  <si>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</si>
  <si>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</si>
  <si>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</si>
  <si>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</si>
  <si>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</si>
  <si>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</si>
  <si>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</si>
  <si>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</si>
  <si>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</si>
  <si>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</si>
  <si>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</si>
  <si>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</si>
  <si>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</si>
  <si>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</si>
  <si>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</si>
  <si>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</si>
  <si>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</si>
  <si>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</si>
  <si>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</si>
  <si>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</si>
  <si>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</si>
  <si>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</si>
  <si>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</si>
  <si>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</si>
  <si>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</si>
  <si>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</si>
  <si>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</si>
  <si>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</si>
  <si>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</si>
  <si>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</si>
  <si>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</si>
  <si>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</si>
  <si>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</si>
  <si>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</si>
  <si>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</si>
  <si>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</si>
  <si>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</si>
  <si>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</si>
  <si>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</si>
  <si>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</si>
  <si>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</si>
  <si>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</si>
  <si>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</si>
  <si>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</si>
  <si>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</si>
  <si>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</si>
  <si>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</si>
  <si>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</si>
  <si>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</si>
  <si>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</si>
  <si>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</si>
  <si>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</si>
  <si>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</si>
  <si>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</si>
  <si>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</si>
  <si>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</si>
  <si>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</si>
  <si>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</si>
  <si>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</si>
  <si>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</si>
  <si>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</si>
  <si>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</si>
  <si>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</si>
  <si>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</si>
  <si>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</si>
  <si>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</si>
  <si>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</si>
  <si>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</si>
  <si>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</si>
  <si>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</si>
  <si>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</si>
  <si>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</si>
  <si>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</si>
  <si>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</si>
  <si>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</si>
  <si>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</si>
  <si>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</si>
  <si>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</si>
  <si>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</si>
  <si>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</si>
  <si>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</si>
  <si>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</si>
  <si>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</si>
  <si>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</si>
  <si>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</si>
  <si>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</si>
  <si>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</si>
  <si>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</si>
  <si>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</si>
  <si>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</si>
  <si>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</si>
  <si>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</si>
  <si>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</si>
  <si>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</si>
  <si>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</si>
  <si>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</si>
  <si>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</si>
  <si>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</si>
  <si>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</si>
  <si>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</si>
  <si>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</si>
  <si>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</si>
  <si>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</si>
  <si>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</si>
  <si>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</si>
  <si>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</si>
  <si>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</si>
  <si>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</si>
  <si>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</si>
  <si>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</si>
  <si>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</si>
  <si>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</si>
  <si>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</si>
  <si>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</si>
  <si>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</si>
  <si>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</si>
  <si>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</si>
  <si>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</si>
  <si>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</si>
  <si>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</si>
  <si>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</si>
  <si>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</si>
  <si>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</si>
  <si>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</si>
  <si>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</si>
  <si>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</si>
  <si>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</si>
  <si>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</si>
  <si>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</si>
  <si>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</si>
  <si>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</si>
  <si>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</si>
  <si>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</si>
  <si>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</si>
  <si>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</si>
  <si>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</si>
  <si>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</si>
  <si>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</si>
  <si>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</si>
  <si>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</si>
  <si>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</si>
  <si>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</si>
  <si>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</si>
  <si>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</si>
  <si>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</si>
  <si>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</si>
  <si>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</si>
  <si>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</si>
  <si>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</si>
  <si>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</si>
  <si>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</si>
  <si>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</si>
  <si>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</si>
  <si>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</si>
  <si>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</si>
  <si>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</si>
  <si>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</si>
  <si>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</si>
  <si>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</si>
  <si>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</si>
  <si>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</si>
  <si>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</si>
  <si>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</si>
  <si>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</si>
  <si>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</si>
  <si>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</si>
  <si>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</si>
  <si>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</si>
  <si>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</si>
  <si>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</si>
  <si>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</si>
  <si>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</si>
  <si>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</si>
  <si>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</si>
  <si>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</si>
  <si>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</si>
  <si>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</si>
  <si>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</si>
  <si>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</si>
  <si>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</si>
  <si>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</si>
  <si>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</si>
  <si>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</si>
  <si>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</si>
  <si>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</si>
  <si>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</si>
  <si>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</si>
  <si>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</si>
  <si>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</si>
  <si>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</si>
  <si>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</si>
  <si>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</si>
  <si>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</si>
  <si>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</si>
  <si>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</si>
  <si>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</si>
  <si>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</si>
  <si>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</si>
  <si>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</si>
  <si>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</si>
  <si>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</si>
  <si>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</si>
  <si>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</si>
  <si>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</si>
  <si>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</si>
  <si>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</si>
  <si>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</si>
  <si>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</si>
  <si>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</si>
  <si>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</si>
  <si>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</si>
  <si>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</si>
  <si>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</si>
  <si>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</si>
  <si>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</si>
  <si>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</si>
  <si>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</si>
  <si>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</si>
  <si>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</si>
  <si>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</si>
  <si>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</si>
  <si>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</si>
  <si>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</si>
  <si>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</si>
  <si>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</si>
  <si>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</si>
  <si>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</si>
  <si>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</si>
  <si>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</si>
  <si>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</si>
  <si>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</si>
  <si>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</si>
  <si>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</si>
  <si>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</si>
  <si>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</si>
  <si>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</si>
  <si>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</si>
  <si>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</si>
  <si>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</si>
  <si>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</si>
  <si>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</si>
  <si>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</si>
  <si>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</si>
  <si>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</si>
  <si>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</si>
  <si>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</si>
  <si>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</si>
  <si>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</si>
  <si>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</si>
  <si>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</si>
  <si>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</si>
  <si>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</si>
  <si>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</si>
  <si>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</si>
  <si>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</si>
  <si>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</si>
  <si>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</si>
  <si>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</si>
  <si>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</si>
  <si>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</si>
  <si>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</si>
  <si>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</si>
  <si>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</si>
  <si>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</si>
  <si>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</si>
  <si>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</si>
  <si>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</si>
  <si>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</si>
  <si>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</si>
  <si>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</si>
  <si>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</si>
  <si>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</si>
  <si>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</si>
  <si>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</si>
  <si>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</si>
  <si>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</si>
  <si>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</si>
  <si>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</si>
  <si>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</si>
  <si>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</si>
  <si>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</si>
  <si>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</si>
  <si>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</si>
  <si>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</si>
  <si>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</si>
  <si>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</si>
  <si>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</si>
  <si>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</si>
  <si>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</si>
  <si>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</si>
  <si>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</si>
  <si>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</si>
  <si>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</si>
  <si>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</si>
  <si>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</si>
  <si>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</si>
  <si>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</si>
  <si>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</si>
  <si>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</si>
  <si>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</si>
  <si>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</si>
  <si>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</si>
  <si>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</si>
  <si>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</si>
  <si>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</si>
  <si>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</si>
  <si>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</si>
  <si>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</si>
  <si>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</si>
  <si>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</si>
  <si>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</si>
  <si>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</si>
  <si>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</si>
  <si>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</si>
  <si>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</si>
  <si>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</si>
  <si>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</si>
  <si>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</si>
  <si>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</si>
  <si>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</si>
  <si>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</si>
  <si>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</si>
  <si>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</si>
  <si>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</si>
  <si>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</si>
  <si>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</si>
  <si>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</si>
  <si>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</si>
  <si>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</si>
  <si>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</si>
  <si>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</si>
  <si>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</si>
  <si>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</si>
  <si>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</si>
  <si>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</si>
  <si>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</si>
  <si>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</si>
  <si>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</si>
  <si>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</si>
  <si>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</si>
  <si>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</si>
  <si>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</si>
  <si>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</si>
  <si>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</si>
  <si>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</si>
  <si>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</si>
  <si>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</si>
  <si>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</si>
  <si>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</si>
  <si>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</si>
  <si>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</si>
  <si>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</si>
  <si>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</si>
  <si>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</si>
  <si>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</si>
  <si>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</si>
  <si>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</si>
  <si>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</si>
  <si>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</si>
  <si>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</si>
  <si>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</si>
  <si>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</si>
  <si>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</si>
  <si>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</si>
  <si>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</si>
  <si>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</si>
  <si>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</si>
  <si>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</si>
  <si>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</si>
  <si>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</si>
  <si>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</si>
  <si>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</si>
  <si>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</si>
  <si>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</si>
  <si>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</si>
  <si>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</si>
  <si>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</si>
  <si>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</si>
  <si>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</si>
  <si>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</si>
  <si>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</si>
  <si>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</si>
  <si>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</si>
  <si>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</si>
  <si>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</si>
  <si>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</si>
  <si>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</si>
  <si>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</si>
  <si>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</si>
  <si>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</si>
  <si>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</si>
  <si>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</si>
  <si>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</si>
  <si>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</si>
  <si>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</si>
  <si>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</si>
  <si>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</si>
  <si>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</si>
  <si>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</si>
  <si>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</si>
  <si>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</si>
  <si>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</si>
  <si>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</si>
  <si>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</si>
  <si>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</si>
  <si>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</si>
  <si>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</si>
  <si>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</si>
  <si>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</si>
  <si>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</si>
  <si>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</si>
  <si>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</si>
  <si>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</si>
  <si>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</si>
  <si>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</si>
  <si>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</si>
  <si>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</si>
  <si>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</si>
  <si>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</si>
  <si>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</si>
  <si>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</si>
  <si>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</si>
  <si>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</si>
  <si>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</si>
  <si>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</si>
  <si>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</si>
  <si>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</si>
  <si>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</si>
  <si>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</si>
  <si>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</si>
  <si>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</si>
  <si>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</si>
  <si>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</si>
  <si>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</si>
  <si>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</si>
  <si>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</si>
  <si>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</si>
  <si>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</si>
  <si>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</si>
  <si>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</si>
  <si>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</si>
  <si>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</si>
  <si>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</si>
  <si>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</si>
  <si>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</si>
  <si>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</si>
  <si>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</si>
  <si>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</si>
  <si>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</si>
  <si>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</si>
  <si>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</si>
  <si>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</si>
  <si>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</si>
  <si>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</si>
  <si>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</si>
  <si>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</si>
  <si>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</si>
  <si>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</si>
  <si>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</si>
  <si>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</si>
  <si>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</si>
  <si>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</si>
  <si>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</si>
  <si>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</si>
  <si>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</si>
  <si>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</si>
  <si>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</si>
  <si>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</si>
  <si>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</si>
  <si>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</si>
  <si>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</si>
  <si>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</si>
  <si>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</si>
  <si>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</si>
  <si>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</si>
  <si>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</si>
  <si>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</si>
  <si>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</si>
  <si>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</si>
  <si>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</si>
  <si>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</si>
  <si>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</si>
  <si>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</si>
  <si>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</si>
  <si>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</si>
  <si>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</si>
  <si>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</si>
  <si>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</si>
  <si>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</si>
  <si>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</si>
  <si>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</si>
  <si>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</si>
  <si>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</si>
  <si>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</si>
  <si>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</si>
  <si>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</si>
  <si>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</si>
  <si>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</si>
  <si>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</si>
  <si>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</si>
  <si>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</si>
  <si>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</si>
  <si>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</si>
  <si>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</si>
  <si>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</si>
  <si>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</si>
  <si>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</si>
  <si>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</si>
  <si>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</si>
  <si>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</si>
  <si>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</si>
  <si>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</si>
  <si>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</si>
  <si>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</si>
  <si>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</si>
  <si>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</si>
  <si>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</si>
  <si>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</si>
  <si>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</si>
  <si>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</si>
  <si>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</si>
  <si>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</si>
  <si>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</si>
  <si>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</si>
  <si>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</si>
  <si>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</si>
  <si>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</si>
  <si>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</si>
  <si>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</si>
  <si>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</si>
  <si>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</si>
  <si>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</si>
  <si>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</si>
  <si>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</si>
  <si>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</si>
  <si>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</si>
  <si>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</si>
  <si>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</si>
  <si>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</si>
  <si>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</si>
  <si>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</si>
  <si>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</si>
  <si>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</si>
  <si>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</si>
  <si>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</si>
  <si>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</si>
  <si>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</si>
  <si>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</si>
  <si>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</si>
  <si>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</si>
  <si>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</si>
  <si>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</si>
  <si>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</si>
  <si>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</si>
  <si>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</si>
  <si>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</si>
  <si>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</si>
  <si>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</si>
  <si>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</si>
  <si>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</si>
  <si>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</si>
  <si>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</si>
  <si>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</si>
  <si>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</si>
  <si>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</si>
  <si>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</si>
  <si>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</si>
  <si>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</si>
  <si>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</si>
  <si>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</si>
  <si>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</si>
  <si>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</si>
  <si>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</si>
  <si>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</si>
  <si>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</si>
  <si>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</si>
  <si>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</si>
  <si>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</si>
  <si>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</si>
  <si>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</si>
  <si>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</si>
  <si>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</si>
  <si>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</si>
  <si>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</si>
  <si>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</si>
  <si>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</si>
  <si>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</si>
  <si>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</si>
  <si>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</si>
  <si>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</si>
  <si>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</si>
  <si>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</si>
  <si>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</si>
  <si>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</si>
  <si>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</si>
  <si>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</si>
  <si>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</si>
  <si>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</si>
  <si>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</si>
  <si>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</si>
  <si>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</si>
  <si>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</si>
  <si>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</si>
  <si>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</si>
  <si>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</si>
  <si>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</si>
  <si>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</si>
  <si>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</si>
  <si>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</si>
  <si>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</si>
  <si>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</si>
  <si>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</si>
  <si>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</si>
  <si>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</si>
  <si>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</si>
  <si>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</si>
  <si>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</si>
  <si>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</si>
  <si>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</si>
  <si>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</si>
  <si>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</si>
  <si>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</si>
  <si>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</si>
  <si>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</si>
  <si>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</si>
  <si>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</si>
  <si>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</si>
  <si>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</si>
  <si>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</si>
  <si>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</si>
  <si>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</si>
  <si>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</si>
  <si>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</si>
  <si>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</si>
  <si>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</si>
  <si>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</si>
  <si>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</si>
  <si>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</si>
  <si>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</si>
  <si>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</si>
  <si>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</si>
  <si>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</si>
  <si>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</si>
  <si>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</si>
  <si>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</si>
  <si>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</si>
  <si>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</si>
  <si>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</si>
  <si>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</si>
  <si>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</si>
  <si>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</si>
  <si>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</si>
  <si>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</si>
  <si>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</si>
  <si>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</si>
  <si>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</si>
  <si>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</si>
  <si>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</si>
  <si>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</si>
  <si>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</si>
  <si>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</si>
  <si>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</si>
  <si>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</si>
  <si>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</si>
  <si>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</si>
  <si>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</si>
  <si>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</si>
  <si>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</si>
  <si>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</si>
  <si>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</si>
  <si>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</si>
  <si>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</si>
  <si>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</si>
  <si>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</si>
  <si>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</si>
  <si>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</si>
  <si>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</si>
  <si>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</si>
  <si>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</si>
  <si>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</si>
  <si>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</si>
  <si>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</si>
  <si>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</si>
  <si>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</si>
  <si>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</si>
  <si>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</si>
  <si>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</si>
  <si>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</si>
  <si>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</si>
  <si>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</si>
  <si>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</si>
  <si>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</si>
  <si>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</si>
  <si>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</si>
  <si>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</si>
  <si>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</si>
  <si>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</si>
  <si>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</si>
  <si>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</si>
  <si>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</si>
  <si>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</si>
  <si>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</si>
  <si>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</si>
  <si>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</si>
  <si>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</si>
  <si>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</si>
  <si>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</si>
  <si>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</si>
  <si>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</si>
  <si>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</si>
  <si>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</si>
  <si>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</si>
  <si>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</si>
  <si>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</si>
  <si>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</si>
  <si>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</si>
  <si>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</si>
  <si>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</si>
  <si>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</si>
  <si>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</si>
  <si>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</si>
  <si>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</si>
  <si>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</si>
  <si>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</si>
  <si>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</si>
  <si>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</si>
  <si>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</si>
  <si>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</si>
  <si>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</si>
  <si>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</si>
  <si>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</si>
  <si>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</si>
  <si>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</si>
  <si>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</si>
  <si>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</si>
  <si>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</si>
  <si>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</si>
  <si>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</si>
  <si>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</si>
  <si>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</si>
  <si>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</si>
  <si>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</si>
  <si>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</si>
  <si>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</si>
  <si>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</si>
  <si>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</si>
  <si>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</si>
  <si>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</si>
  <si>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</si>
  <si>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</si>
  <si>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</si>
  <si>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</si>
  <si>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</si>
  <si>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</si>
  <si>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</si>
  <si>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</si>
  <si>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</si>
  <si>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</si>
  <si>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</si>
  <si>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</si>
  <si>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</si>
  <si>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</si>
  <si>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</si>
  <si>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</si>
  <si>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</si>
  <si>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</si>
  <si>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</si>
  <si>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</si>
  <si>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</si>
  <si>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</si>
  <si>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</si>
  <si>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</si>
  <si>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</si>
  <si>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</si>
  <si>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</si>
  <si>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</si>
  <si>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</si>
  <si>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</si>
  <si>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</si>
  <si>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</si>
  <si>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</si>
  <si>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</si>
  <si>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</si>
  <si>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</si>
  <si>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</si>
  <si>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</si>
  <si>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</si>
  <si>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</si>
  <si>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</si>
  <si>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</si>
  <si>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</si>
  <si>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</si>
  <si>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</si>
  <si>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</si>
  <si>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</si>
  <si>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</si>
  <si>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</si>
  <si>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</si>
  <si>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</si>
  <si>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</si>
  <si>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</si>
  <si>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</si>
  <si>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</si>
  <si>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</si>
  <si>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</si>
  <si>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</si>
  <si>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</si>
  <si>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</si>
  <si>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</si>
  <si>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</si>
  <si>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</si>
  <si>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</si>
  <si>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</si>
  <si>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</si>
  <si>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</si>
  <si>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</si>
  <si>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</si>
  <si>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</si>
  <si>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</si>
  <si>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</si>
  <si>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</si>
  <si>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</si>
  <si>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</si>
  <si>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</si>
  <si>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</si>
  <si>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</si>
  <si>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</si>
  <si>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</si>
  <si>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</si>
  <si>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</si>
  <si>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</si>
  <si>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</si>
  <si>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</si>
  <si>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</si>
  <si>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</si>
  <si>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</si>
  <si>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</si>
  <si>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</si>
  <si>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</si>
  <si>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</si>
  <si>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</si>
  <si>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</si>
  <si>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</si>
  <si>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</si>
  <si>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</si>
  <si>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</si>
  <si>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</si>
  <si>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</si>
  <si>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</si>
  <si>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</si>
  <si>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</si>
  <si>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</si>
  <si>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</si>
  <si>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</si>
  <si>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</si>
  <si>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</si>
  <si>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</si>
  <si>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</si>
  <si>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</si>
  <si>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</si>
  <si>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</si>
  <si>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</si>
  <si>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</si>
  <si>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</si>
  <si>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</si>
  <si>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</si>
  <si>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</si>
  <si>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</si>
  <si>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</si>
  <si>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</si>
  <si>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</si>
  <si>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</si>
  <si>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</si>
  <si>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</si>
  <si>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</si>
  <si>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</si>
  <si>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</si>
  <si>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</si>
  <si>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</si>
  <si>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</si>
  <si>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</si>
  <si>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</si>
  <si>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</si>
  <si>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</si>
  <si>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</si>
  <si>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</si>
  <si>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</si>
  <si>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</si>
  <si>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</si>
  <si>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</si>
  <si>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</si>
  <si>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</si>
  <si>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</si>
  <si>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</si>
  <si>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</si>
  <si>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</si>
  <si>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</si>
  <si>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</si>
  <si>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</si>
  <si>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</si>
  <si>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</si>
  <si>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</si>
  <si>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</si>
  <si>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</si>
  <si>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</si>
  <si>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</si>
  <si>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</si>
  <si>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</si>
  <si>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</si>
  <si>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</si>
  <si>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</si>
  <si>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</si>
  <si>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</si>
  <si>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</si>
  <si>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</si>
  <si>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</si>
  <si>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</si>
  <si>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</si>
  <si>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</si>
  <si>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</si>
  <si>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</si>
  <si>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</si>
  <si>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</si>
  <si>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</si>
  <si>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</si>
  <si>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</si>
  <si>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</si>
  <si>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</si>
  <si>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</si>
  <si>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</si>
  <si>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</si>
  <si>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</si>
  <si>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</si>
  <si>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</si>
  <si>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</si>
  <si>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</si>
  <si>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</si>
  <si>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</si>
  <si>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</si>
  <si>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</si>
  <si>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</si>
  <si>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</si>
  <si>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</si>
  <si>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</si>
  <si>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</si>
  <si>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</si>
  <si>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</si>
  <si>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</si>
  <si>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</si>
  <si>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</si>
  <si>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</si>
  <si>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</si>
  <si>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</si>
  <si>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</si>
  <si>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</si>
  <si>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</si>
  <si>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</si>
  <si>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</si>
  <si>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</si>
  <si>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</si>
  <si>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</si>
  <si>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</si>
  <si>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</si>
  <si>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</si>
  <si>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</si>
  <si>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</si>
  <si>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</si>
  <si>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</si>
  <si>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</si>
  <si>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</si>
  <si>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</si>
  <si>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</si>
  <si>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</si>
  <si>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</si>
  <si>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</si>
  <si>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</si>
  <si>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</si>
  <si>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</si>
  <si>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</si>
  <si>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</si>
  <si>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</si>
  <si>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</si>
  <si>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</si>
  <si>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</si>
  <si>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</si>
  <si>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</si>
  <si>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</si>
  <si>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</si>
  <si>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</si>
  <si>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</si>
  <si>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</si>
  <si>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</si>
  <si>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</si>
  <si>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</si>
  <si>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</si>
  <si>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</si>
  <si>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</si>
  <si>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</si>
  <si>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</si>
  <si>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</si>
  <si>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</si>
  <si>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</si>
  <si>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</si>
  <si>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</si>
  <si>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</si>
  <si>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</si>
  <si>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</si>
  <si>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</si>
  <si>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</si>
  <si>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</si>
  <si>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</si>
  <si>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</si>
  <si>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</si>
  <si>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</si>
  <si>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</si>
  <si>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</si>
  <si>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</si>
  <si>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</si>
  <si>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</si>
  <si>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</si>
  <si>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</si>
  <si>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</si>
  <si>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</si>
  <si>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</si>
  <si>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</si>
  <si>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</si>
  <si>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</si>
  <si>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</si>
  <si>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</si>
  <si>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</si>
  <si>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</si>
  <si>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</si>
  <si>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</si>
  <si>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</si>
  <si>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</si>
  <si>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</si>
  <si>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</si>
  <si>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</si>
  <si>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</si>
  <si>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</si>
  <si>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</si>
  <si>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</si>
  <si>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</si>
  <si>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</si>
  <si>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</si>
  <si>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</si>
  <si>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</si>
  <si>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</si>
  <si>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</si>
  <si>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</si>
  <si>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</si>
  <si>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</si>
  <si>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</si>
  <si>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</si>
  <si>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</si>
  <si>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</si>
  <si>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</si>
  <si>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</si>
  <si>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</si>
  <si>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</si>
  <si>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</si>
  <si>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</si>
  <si>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</si>
  <si>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</si>
  <si>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</si>
  <si>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</si>
  <si>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</si>
  <si>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</si>
  <si>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</si>
  <si>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</si>
  <si>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</si>
  <si>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</si>
  <si>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</si>
  <si>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</si>
  <si>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</si>
  <si>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</si>
  <si>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</si>
  <si>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</si>
  <si>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</si>
  <si>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</si>
  <si>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</si>
  <si>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</si>
  <si>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</si>
  <si>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</si>
  <si>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</si>
  <si>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</si>
  <si>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</si>
  <si>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</si>
  <si>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</si>
  <si>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</si>
  <si>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</si>
  <si>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</si>
  <si>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</si>
  <si>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</si>
  <si>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</si>
  <si>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</si>
  <si>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</si>
  <si>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</si>
  <si>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</si>
  <si>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</si>
  <si>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</si>
  <si>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</si>
  <si>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</si>
  <si>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</si>
  <si>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</si>
  <si>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</si>
  <si>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</si>
  <si>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</si>
  <si>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</si>
  <si>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</si>
  <si>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</si>
  <si>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</si>
  <si>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</si>
  <si>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</si>
  <si>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</si>
  <si>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</si>
  <si>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</si>
  <si>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</si>
  <si>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</si>
  <si>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</si>
  <si>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</si>
  <si>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</si>
  <si>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</si>
  <si>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</si>
  <si>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</si>
  <si>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</si>
  <si>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</si>
  <si>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</si>
  <si>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</si>
  <si>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</si>
  <si>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</si>
  <si>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</si>
  <si>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</si>
  <si>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</si>
  <si>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</si>
  <si>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</si>
  <si>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</si>
  <si>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</si>
  <si>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</si>
  <si>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</si>
  <si>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</si>
  <si>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</si>
  <si>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</si>
  <si>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</si>
  <si>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</si>
  <si>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</si>
  <si>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</si>
  <si>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</si>
  <si>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</si>
  <si>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</si>
  <si>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</si>
  <si>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</si>
  <si>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</si>
  <si>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</si>
  <si>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</si>
  <si>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</si>
  <si>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</si>
  <si>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</si>
  <si>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</si>
  <si>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</si>
  <si>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</si>
  <si>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</si>
  <si>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</si>
  <si>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</si>
  <si>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</si>
  <si>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</si>
  <si>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</si>
  <si>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</si>
  <si>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</si>
  <si>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</si>
  <si>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</si>
  <si>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</si>
  <si>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</si>
  <si>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</si>
  <si>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</si>
  <si>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</si>
  <si>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</si>
  <si>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</si>
  <si>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</si>
  <si>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</si>
  <si>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</si>
  <si>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</si>
  <si>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</si>
  <si>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</si>
  <si>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</si>
  <si>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</si>
  <si>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</si>
  <si>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</si>
  <si>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</si>
  <si>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</si>
  <si>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</si>
  <si>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</si>
  <si>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</si>
  <si>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</si>
  <si>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</si>
  <si>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</si>
  <si>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</si>
  <si>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</si>
  <si>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</si>
  <si>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</si>
  <si>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</si>
  <si>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</si>
  <si>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</si>
  <si>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</si>
  <si>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</si>
  <si>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</si>
  <si>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</si>
  <si>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</si>
  <si>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</si>
  <si>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</si>
  <si>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</si>
  <si>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</si>
  <si>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</si>
  <si>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</si>
  <si>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</si>
  <si>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</si>
  <si>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</si>
  <si>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</si>
  <si>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</si>
  <si>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</si>
  <si>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</si>
  <si>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</si>
  <si>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</si>
  <si>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</si>
  <si>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</si>
  <si>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</si>
  <si>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</si>
  <si>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</si>
  <si>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</si>
  <si>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</si>
  <si>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</si>
  <si>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</si>
  <si>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</si>
  <si>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</si>
  <si>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</si>
  <si>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</si>
  <si>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</si>
  <si>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</si>
  <si>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</si>
  <si>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</si>
  <si>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</si>
  <si>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</si>
  <si>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</si>
  <si>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</si>
  <si>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</si>
  <si>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</si>
  <si>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</si>
  <si>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</si>
  <si>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</si>
  <si>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</si>
  <si>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</si>
  <si>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</si>
  <si>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</si>
  <si>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</si>
  <si>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</si>
  <si>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</si>
  <si>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</si>
  <si>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</si>
  <si>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</si>
  <si>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</si>
  <si>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</si>
  <si>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</si>
  <si>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</si>
  <si>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</si>
  <si>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</si>
  <si>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</si>
  <si>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</si>
  <si>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</si>
  <si>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</si>
  <si>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</si>
  <si>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</si>
  <si>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</si>
  <si>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</si>
  <si>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</si>
  <si>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</si>
  <si>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</si>
  <si>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</si>
  <si>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</si>
  <si>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</si>
  <si>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</si>
  <si>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</si>
  <si>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</si>
  <si>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</si>
  <si>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</si>
  <si>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</si>
  <si>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</si>
  <si>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</si>
  <si>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</si>
  <si>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</si>
  <si>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</si>
  <si>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</si>
  <si>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</si>
  <si>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</si>
  <si>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</si>
  <si>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</si>
  <si>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</si>
  <si>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</si>
  <si>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</si>
  <si>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</si>
  <si>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</si>
  <si>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</si>
  <si>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</si>
  <si>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</si>
  <si>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</si>
  <si>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</si>
  <si>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</si>
  <si>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</si>
  <si>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</si>
  <si>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</si>
  <si>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</si>
  <si>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</si>
  <si>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</si>
  <si>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</si>
  <si>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</si>
  <si>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</si>
  <si>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</si>
  <si>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</si>
  <si>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</si>
  <si>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</si>
  <si>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</si>
  <si>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</si>
  <si>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</si>
  <si>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</si>
  <si>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</si>
  <si>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</si>
  <si>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</si>
  <si>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</si>
  <si>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</si>
  <si>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</si>
  <si>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</si>
  <si>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</si>
  <si>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</si>
  <si>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</si>
  <si>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</si>
  <si>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</si>
  <si>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</si>
  <si>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</si>
  <si>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</si>
  <si>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</si>
  <si>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</si>
  <si>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</si>
  <si>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</si>
  <si>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</si>
  <si>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</si>
  <si>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</si>
  <si>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</si>
  <si>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</si>
  <si>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</si>
  <si>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</si>
  <si>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</si>
  <si>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</si>
  <si>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</si>
  <si>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</si>
  <si>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</si>
  <si>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</si>
  <si>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</si>
  <si>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</si>
  <si>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</si>
  <si>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</si>
  <si>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</si>
  <si>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</si>
  <si>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</si>
  <si>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</si>
  <si>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</si>
  <si>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</si>
  <si>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</si>
  <si>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</si>
  <si>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</si>
  <si>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</si>
  <si>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</si>
  <si>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</si>
  <si>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</si>
  <si>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</si>
  <si>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</si>
  <si>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</si>
  <si>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</si>
  <si>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</si>
  <si>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</si>
  <si>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</si>
  <si>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</si>
  <si>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</si>
  <si>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</si>
  <si>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</si>
  <si>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</si>
  <si>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</si>
  <si>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</si>
  <si>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</si>
  <si>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</si>
  <si>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</si>
  <si>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</si>
  <si>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</si>
  <si>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</si>
  <si>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</si>
  <si>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</si>
  <si>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</si>
  <si>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</si>
  <si>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</si>
  <si>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</si>
  <si>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</si>
  <si>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</si>
  <si>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</si>
  <si>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</si>
  <si>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</si>
  <si>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</si>
  <si>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</si>
  <si>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</si>
  <si>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</si>
  <si>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</si>
  <si>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</si>
  <si>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</si>
  <si>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</si>
  <si>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</si>
  <si>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</si>
  <si>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</si>
  <si>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</si>
  <si>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</si>
  <si>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</si>
  <si>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</si>
  <si>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</si>
  <si>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</si>
  <si>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</si>
  <si>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</si>
  <si>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</si>
  <si>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</si>
  <si>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</si>
  <si>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</si>
  <si>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</si>
  <si>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</si>
  <si>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</si>
  <si>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</si>
  <si>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</si>
  <si>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</si>
  <si>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</si>
  <si>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</si>
  <si>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</si>
  <si>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</si>
  <si>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</si>
  <si>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</si>
  <si>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</si>
  <si>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</si>
  <si>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</si>
  <si>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</si>
  <si>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</si>
  <si>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</si>
  <si>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</si>
  <si>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</si>
  <si>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</si>
  <si>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</si>
  <si>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</si>
  <si>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</si>
  <si>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</si>
  <si>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</si>
  <si>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</si>
  <si>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</si>
  <si>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</si>
  <si>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</si>
  <si>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</si>
  <si>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</si>
  <si>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</si>
  <si>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</si>
  <si>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</si>
  <si>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</si>
  <si>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</si>
  <si>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</si>
  <si>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</si>
  <si>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</si>
  <si>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</si>
  <si>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</si>
  <si>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</si>
  <si>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</si>
  <si>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</si>
  <si>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</si>
  <si>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</si>
  <si>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</si>
  <si>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</si>
  <si>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</si>
  <si>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</si>
  <si>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</si>
  <si>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</si>
  <si>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</si>
  <si>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</si>
  <si>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</si>
  <si>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</si>
  <si>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</si>
  <si>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</si>
  <si>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</si>
  <si>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</si>
  <si>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</si>
  <si>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</si>
  <si>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</si>
  <si>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</si>
  <si>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</si>
  <si>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</si>
  <si>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</si>
  <si>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</si>
  <si>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</si>
  <si>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</si>
  <si>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</si>
  <si>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</si>
  <si>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</si>
  <si>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</si>
  <si>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</si>
  <si>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</si>
  <si>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</si>
  <si>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</si>
  <si>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</si>
  <si>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</si>
  <si>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</si>
  <si>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</si>
  <si>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</si>
  <si>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</si>
  <si>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</si>
  <si>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</si>
  <si>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</si>
  <si>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</si>
  <si>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</si>
  <si>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</si>
  <si>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</si>
  <si>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</si>
  <si>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</si>
  <si>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</si>
  <si>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</si>
  <si>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</si>
  <si>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</si>
  <si>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</si>
  <si>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</si>
  <si>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</si>
  <si>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</si>
  <si>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</si>
  <si>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</si>
  <si>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</si>
  <si>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</si>
  <si>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</si>
  <si>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</si>
  <si>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</si>
  <si>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</si>
  <si>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</si>
  <si>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</si>
  <si>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</si>
  <si>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</si>
  <si>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</si>
  <si>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</si>
  <si>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</si>
  <si>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</si>
  <si>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</si>
  <si>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</si>
  <si>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</si>
  <si>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</si>
  <si>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</si>
  <si>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</si>
  <si>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</si>
  <si>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</si>
  <si>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</si>
  <si>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</si>
  <si>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</si>
  <si>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</si>
  <si>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</si>
  <si>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</si>
  <si>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</si>
  <si>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</si>
  <si>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</si>
  <si>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</si>
  <si>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</si>
  <si>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</si>
  <si>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</si>
  <si>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</si>
  <si>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</si>
  <si>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</si>
  <si>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</si>
  <si>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</si>
  <si>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</si>
  <si>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</si>
  <si>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</si>
  <si>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</si>
  <si>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</si>
  <si>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</si>
  <si>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</si>
  <si>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</si>
  <si>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</si>
  <si>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</si>
  <si>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</si>
  <si>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</si>
  <si>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</si>
  <si>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</si>
  <si>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</si>
  <si>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</si>
  <si>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</si>
  <si>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</si>
  <si>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</si>
  <si>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</si>
  <si>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</si>
  <si>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</si>
  <si>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</si>
  <si>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</si>
  <si>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</si>
  <si>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</si>
  <si>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</si>
  <si>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</si>
  <si>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</si>
  <si>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</si>
  <si>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</si>
  <si>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</si>
  <si>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</si>
  <si>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</si>
  <si>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</si>
  <si>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</si>
  <si>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</si>
  <si>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</si>
  <si>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</si>
  <si>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</si>
  <si>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</si>
  <si>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</si>
  <si>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</si>
  <si>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</si>
  <si>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</si>
  <si>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</si>
  <si>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</si>
  <si>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</si>
  <si>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</si>
  <si>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</si>
  <si>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</si>
  <si>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</si>
  <si>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</si>
  <si>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</si>
  <si>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</si>
  <si>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</si>
  <si>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</si>
  <si>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</si>
  <si>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</si>
  <si>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</si>
  <si>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</si>
  <si>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</si>
  <si>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</si>
  <si>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</si>
  <si>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</si>
  <si>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</si>
  <si>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</si>
  <si>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</si>
  <si>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</si>
  <si>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</si>
  <si>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</si>
  <si>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</si>
  <si>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</si>
  <si>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</si>
  <si>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</si>
  <si>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</si>
  <si>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</si>
  <si>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</si>
  <si>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</si>
  <si>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</si>
  <si>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</si>
  <si>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</si>
  <si>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</si>
  <si>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</si>
  <si>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</si>
  <si>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</si>
  <si>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</si>
  <si>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</si>
  <si>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</si>
  <si>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</si>
  <si>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</si>
  <si>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</si>
  <si>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</si>
  <si>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</si>
  <si>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</si>
  <si>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</si>
  <si>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</si>
  <si>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</si>
  <si>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</si>
  <si>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</si>
  <si>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</si>
  <si>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</si>
  <si>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</si>
  <si>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</si>
  <si>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</si>
  <si>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</si>
  <si>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</si>
  <si>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</si>
  <si>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</si>
  <si>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</si>
  <si>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</si>
  <si>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</si>
  <si>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</si>
  <si>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</si>
  <si>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</si>
  <si>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</si>
  <si>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</si>
  <si>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</si>
  <si>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</si>
  <si>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</si>
  <si>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</si>
  <si>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</si>
  <si>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</si>
  <si>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</si>
  <si>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</si>
  <si>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</si>
  <si>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</si>
  <si>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</si>
  <si>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</si>
  <si>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</si>
  <si>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</si>
  <si>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</si>
  <si>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</si>
  <si>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</si>
  <si>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</si>
  <si>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</si>
  <si>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</si>
  <si>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</si>
  <si>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</si>
  <si>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</si>
  <si>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</si>
  <si>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</si>
  <si>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</si>
  <si>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</si>
  <si>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</si>
  <si>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</si>
  <si>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</si>
  <si>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</si>
  <si>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</si>
  <si>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</si>
  <si>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</si>
  <si>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</si>
  <si>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</si>
  <si>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</si>
  <si>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</si>
  <si>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</si>
  <si>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</si>
  <si>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</si>
  <si>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</si>
  <si>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</si>
  <si>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</si>
  <si>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</si>
  <si>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</si>
  <si>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</si>
  <si>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</si>
  <si>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</si>
  <si>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</si>
  <si>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</si>
  <si>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</si>
  <si>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</si>
  <si>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</si>
  <si>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</si>
  <si>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</si>
  <si>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</si>
  <si>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</si>
  <si>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</si>
  <si>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</si>
  <si>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</si>
  <si>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</si>
  <si>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</si>
  <si>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</si>
  <si>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</si>
  <si>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</si>
  <si>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</si>
  <si>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</si>
  <si>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</si>
  <si>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</si>
  <si>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</si>
  <si>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</si>
  <si>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</si>
  <si>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</si>
  <si>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</si>
  <si>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</si>
  <si>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</si>
  <si>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</si>
  <si>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</si>
  <si>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</si>
  <si>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</si>
  <si>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</si>
  <si>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</si>
  <si>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</si>
  <si>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</si>
  <si>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</si>
  <si>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</si>
  <si>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</si>
  <si>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</si>
  <si>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</si>
  <si>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</si>
  <si>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</si>
  <si>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</si>
  <si>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</si>
  <si>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</si>
  <si>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</si>
  <si>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</si>
  <si>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</si>
  <si>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</si>
  <si>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</si>
  <si>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</si>
  <si>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</si>
  <si>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</si>
  <si>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</si>
  <si>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</si>
  <si>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</si>
  <si>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</si>
  <si>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</si>
  <si>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</si>
  <si>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</si>
  <si>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</si>
  <si>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</si>
  <si>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</si>
  <si>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</si>
  <si>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</si>
  <si>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</si>
  <si>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</si>
  <si>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</si>
  <si>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</si>
  <si>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</si>
  <si>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</si>
  <si>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</si>
  <si>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</si>
  <si>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</si>
  <si>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</si>
  <si>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</si>
  <si>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</si>
  <si>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</si>
  <si>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</si>
  <si>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</si>
  <si>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</si>
  <si>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</si>
  <si>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</si>
  <si>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</si>
  <si>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</si>
  <si>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</si>
  <si>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</si>
  <si>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</si>
  <si>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</si>
  <si>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</si>
  <si>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</si>
  <si>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</si>
  <si>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</si>
  <si>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</si>
  <si>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</si>
  <si>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</si>
  <si>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</si>
  <si>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</si>
  <si>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</si>
  <si>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</si>
  <si>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</si>
  <si>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</si>
  <si>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</si>
  <si>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</si>
  <si>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</si>
  <si>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</si>
  <si>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</si>
  <si>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</si>
  <si>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</si>
  <si>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</si>
  <si>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</si>
  <si>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</si>
  <si>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</si>
  <si>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</si>
  <si>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</si>
  <si>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</si>
  <si>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</si>
  <si>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</si>
  <si>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</si>
  <si>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</si>
  <si>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</si>
  <si>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</si>
  <si>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</si>
  <si>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</si>
  <si>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</si>
  <si>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</si>
  <si>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</si>
  <si>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</si>
  <si>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</si>
  <si>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</si>
  <si>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</si>
  <si>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</si>
  <si>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</si>
  <si>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</si>
  <si>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</si>
  <si>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</si>
  <si>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</si>
  <si>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</si>
  <si>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</si>
  <si>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</si>
  <si>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</si>
  <si>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</si>
  <si>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</si>
  <si>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</si>
  <si>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</si>
  <si>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</si>
  <si>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</si>
  <si>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</si>
  <si>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</si>
  <si>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</si>
  <si>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</si>
  <si>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</si>
  <si>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</si>
  <si>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</si>
  <si>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</si>
  <si>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</si>
  <si>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</si>
  <si>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</si>
  <si>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</si>
  <si>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</si>
  <si>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</si>
  <si>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</si>
  <si>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</si>
  <si>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</si>
  <si>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</si>
  <si>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</si>
  <si>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</si>
  <si>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</si>
  <si>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</si>
  <si>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</si>
  <si>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</si>
  <si>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</si>
  <si>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</si>
  <si>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</si>
  <si>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</si>
  <si>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</si>
  <si>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</si>
  <si>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</si>
  <si>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</si>
  <si>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</si>
  <si>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</si>
  <si>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</si>
  <si>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</si>
  <si>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</si>
  <si>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</si>
  <si>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</si>
  <si>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</si>
  <si>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</si>
  <si>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</si>
  <si>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</si>
  <si>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</si>
  <si>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</si>
  <si>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</si>
  <si>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</si>
  <si>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</si>
  <si>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</si>
  <si>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</si>
  <si>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</si>
  <si>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</si>
  <si>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</si>
  <si>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</si>
  <si>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</si>
  <si>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</si>
  <si>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</si>
  <si>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</si>
  <si>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</si>
  <si>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</si>
  <si>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</si>
  <si>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</si>
  <si>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</si>
  <si>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</si>
  <si>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</si>
  <si>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</si>
  <si>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</si>
  <si>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</si>
  <si>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</si>
  <si>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</si>
  <si>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</si>
  <si>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</si>
  <si>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</si>
  <si>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</si>
  <si>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</si>
  <si>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</si>
  <si>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</si>
  <si>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</si>
  <si>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</si>
  <si>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</si>
  <si>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</si>
  <si>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</si>
  <si>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</si>
  <si>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</si>
  <si>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</si>
  <si>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</si>
  <si>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</si>
  <si>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</si>
  <si>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</si>
  <si>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</si>
  <si>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</si>
  <si>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</si>
  <si>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</si>
  <si>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</si>
  <si>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</si>
  <si>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</si>
  <si>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</si>
  <si>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</si>
  <si>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</si>
  <si>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</si>
  <si>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</si>
  <si>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</si>
  <si>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</si>
  <si>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</si>
  <si>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</si>
  <si>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</si>
  <si>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</si>
  <si>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</si>
  <si>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</si>
  <si>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</si>
  <si>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</si>
  <si>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</si>
  <si>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</si>
  <si>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</si>
  <si>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</si>
  <si>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</si>
  <si>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</si>
  <si>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</si>
  <si>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</si>
  <si>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</si>
  <si>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</si>
  <si>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</si>
  <si>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</si>
  <si>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</si>
  <si>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</si>
  <si>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</si>
  <si>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</si>
  <si>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</si>
  <si>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</si>
  <si>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</si>
  <si>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</si>
  <si>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</si>
  <si>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</si>
  <si>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</si>
  <si>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</si>
  <si>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</si>
  <si>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</si>
  <si>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</si>
  <si>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</si>
  <si>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</si>
  <si>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</si>
  <si>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</si>
  <si>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</si>
  <si>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</si>
  <si>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</si>
  <si>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</si>
  <si>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</si>
  <si>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</si>
  <si>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</si>
  <si>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</si>
  <si>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</si>
  <si>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</si>
  <si>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</si>
  <si>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</si>
  <si>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</si>
  <si>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</si>
  <si>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</si>
  <si>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</si>
  <si>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</si>
  <si>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</si>
  <si>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</si>
  <si>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</si>
  <si>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</si>
  <si>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</si>
  <si>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</si>
  <si>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</si>
  <si>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</si>
  <si>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</si>
  <si>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</si>
  <si>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</si>
  <si>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</si>
  <si>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</si>
  <si>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</si>
  <si>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</si>
  <si>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</si>
  <si>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</si>
  <si>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</si>
  <si>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</si>
  <si>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</si>
  <si>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</si>
  <si>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</si>
  <si>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</si>
  <si>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</si>
  <si>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</si>
  <si>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</si>
  <si>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</si>
  <si>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</si>
  <si>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</si>
  <si>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</si>
  <si>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</si>
  <si>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</si>
  <si>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</si>
  <si>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</si>
  <si>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</si>
  <si>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</si>
  <si>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</si>
  <si>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</si>
  <si>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</si>
  <si>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</si>
  <si>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</si>
  <si>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</si>
  <si>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</si>
  <si>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</si>
  <si>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</si>
  <si>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</si>
  <si>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</si>
  <si>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</si>
  <si>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</si>
  <si>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</si>
  <si>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</si>
  <si>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</si>
  <si>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</si>
  <si>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</si>
  <si>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</si>
  <si>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</si>
  <si>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</si>
  <si>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</si>
  <si>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</si>
  <si>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</si>
  <si>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</si>
  <si>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</si>
  <si>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</si>
  <si>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</si>
  <si>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</si>
  <si>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</si>
  <si>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</si>
  <si>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</si>
  <si>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</si>
  <si>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</si>
  <si>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</si>
  <si>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</si>
  <si>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</si>
  <si>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</si>
  <si>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</si>
  <si>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</si>
  <si>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</si>
  <si>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</si>
  <si>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</si>
  <si>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</si>
  <si>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</si>
  <si>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</si>
  <si>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</si>
  <si>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</si>
  <si>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</si>
  <si>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</si>
  <si>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</si>
  <si>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</si>
  <si>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</si>
  <si>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</si>
  <si>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</si>
  <si>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</si>
  <si>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</si>
  <si>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</si>
  <si>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</si>
  <si>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</si>
  <si>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</si>
  <si>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</si>
  <si>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</si>
  <si>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</si>
  <si>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</si>
  <si>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</si>
  <si>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</si>
  <si>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</si>
  <si>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</si>
  <si>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</si>
  <si>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</si>
  <si>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</si>
  <si>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</si>
  <si>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</si>
  <si>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</si>
  <si>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</si>
  <si>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</si>
  <si>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</si>
  <si>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</si>
  <si>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</si>
  <si>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</si>
  <si>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</si>
  <si>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</si>
  <si>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</si>
  <si>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</si>
  <si>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</si>
  <si>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</si>
  <si>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</si>
  <si>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</si>
  <si>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</si>
  <si>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</si>
  <si>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</si>
  <si>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</si>
  <si>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</si>
  <si>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</si>
  <si>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</si>
  <si>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</si>
  <si>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</si>
  <si>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</si>
  <si>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</si>
  <si>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</si>
  <si>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</si>
  <si>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</si>
  <si>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</si>
  <si>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</si>
  <si>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</si>
  <si>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</si>
  <si>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</si>
  <si>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</si>
  <si>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</si>
  <si>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</si>
  <si>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</si>
  <si>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</si>
  <si>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</si>
  <si>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</si>
  <si>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</si>
  <si>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</si>
  <si>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</si>
  <si>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</si>
  <si>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</si>
  <si>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</si>
  <si>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</si>
  <si>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</si>
  <si>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</si>
  <si>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</si>
  <si>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</si>
  <si>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</si>
  <si>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</si>
  <si>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</si>
  <si>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</si>
  <si>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</si>
  <si>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</si>
  <si>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</si>
  <si>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</si>
  <si>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</si>
  <si>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</si>
  <si>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</si>
  <si>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</si>
  <si>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</si>
  <si>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</si>
  <si>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</si>
  <si>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</si>
  <si>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</si>
  <si>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</si>
  <si>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</si>
  <si>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</si>
  <si>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</si>
  <si>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</si>
  <si>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</si>
  <si>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</si>
  <si>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</si>
  <si>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</si>
  <si>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</si>
  <si>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</si>
  <si>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</si>
  <si>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</si>
  <si>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</si>
  <si>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</si>
  <si>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</si>
  <si>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</si>
  <si>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</si>
  <si>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</si>
  <si>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</si>
  <si>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</si>
  <si>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</si>
  <si>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</si>
  <si>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</si>
  <si>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</si>
  <si>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</si>
  <si>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</si>
  <si>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</si>
  <si>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</si>
  <si>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</si>
  <si>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</si>
  <si>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</si>
  <si>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</si>
  <si>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</si>
  <si>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</si>
  <si>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</si>
  <si>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</si>
  <si>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</si>
  <si>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</si>
  <si>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</si>
  <si>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</si>
  <si>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</si>
  <si>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</si>
  <si>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</si>
  <si>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</si>
  <si>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</si>
  <si>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</si>
  <si>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</si>
  <si>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</si>
  <si>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</si>
  <si>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</si>
  <si>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</si>
  <si>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</si>
  <si>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</si>
  <si>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</si>
  <si>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</si>
  <si>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</si>
  <si>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</si>
  <si>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</si>
  <si>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</si>
  <si>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</si>
  <si>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</si>
  <si>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</si>
  <si>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</si>
  <si>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</si>
  <si>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</si>
  <si>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</si>
  <si>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</si>
  <si>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</si>
  <si>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</si>
  <si>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</si>
  <si>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</si>
  <si>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</si>
  <si>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</si>
  <si>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</si>
  <si>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</si>
  <si>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</si>
  <si>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</si>
  <si>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</si>
  <si>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</si>
  <si>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</si>
  <si>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</si>
  <si>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</si>
  <si>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</si>
  <si>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</si>
  <si>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</si>
  <si>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</si>
  <si>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</si>
  <si>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</si>
  <si>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</si>
  <si>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</si>
  <si>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</si>
  <si>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</si>
  <si>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</si>
  <si>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</si>
  <si>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</si>
  <si>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</si>
  <si>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</si>
  <si>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</si>
  <si>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</si>
  <si>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</si>
  <si>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</si>
  <si>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</si>
  <si>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</si>
  <si>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</si>
  <si>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</si>
  <si>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</si>
  <si>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</si>
  <si>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</si>
  <si>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</si>
  <si>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</si>
  <si>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</si>
  <si>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</si>
  <si>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</si>
  <si>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</si>
  <si>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</si>
  <si>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</si>
  <si>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</si>
  <si>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</si>
  <si>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</si>
  <si>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</si>
  <si>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</si>
  <si>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</si>
  <si>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</si>
  <si>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</si>
  <si>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</si>
  <si>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</si>
  <si>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</si>
  <si>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</si>
  <si>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</si>
  <si>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</si>
  <si>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</si>
  <si>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</si>
  <si>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</si>
  <si>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</si>
  <si>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</si>
  <si>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</si>
  <si>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</si>
  <si>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</si>
  <si>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</si>
  <si>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</si>
  <si>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</si>
  <si>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</si>
  <si>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</si>
  <si>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</si>
  <si>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</si>
  <si>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</si>
  <si>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</si>
  <si>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</si>
  <si>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</si>
  <si>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</si>
  <si>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</si>
  <si>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</si>
  <si>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</si>
  <si>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</si>
  <si>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</si>
  <si>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</si>
  <si>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</si>
  <si>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</si>
  <si>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</si>
  <si>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</si>
  <si>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</si>
  <si>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</si>
  <si>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</si>
  <si>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</si>
  <si>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</si>
  <si>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</si>
  <si>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</si>
  <si>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</si>
  <si>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</si>
  <si>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</si>
  <si>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</si>
  <si>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</si>
  <si>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</si>
  <si>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</si>
  <si>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</si>
  <si>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</si>
  <si>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</si>
  <si>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</si>
  <si>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</si>
  <si>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</si>
  <si>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</si>
  <si>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</si>
  <si>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</si>
  <si>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</si>
  <si>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</si>
  <si>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</si>
  <si>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</si>
  <si>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</si>
  <si>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</si>
  <si>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</si>
  <si>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</si>
  <si>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</si>
  <si>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</si>
  <si>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</si>
  <si>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</si>
  <si>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</si>
  <si>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</si>
  <si>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</si>
  <si>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</si>
  <si>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</si>
  <si>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</si>
  <si>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</si>
  <si>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</si>
  <si>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</si>
  <si>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</si>
  <si>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</si>
  <si>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</si>
  <si>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</si>
  <si>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</si>
  <si>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</si>
  <si>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</si>
  <si>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</si>
  <si>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</si>
  <si>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</si>
  <si>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</si>
  <si>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</si>
  <si>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</si>
  <si>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</si>
  <si>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</si>
  <si>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</si>
  <si>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</si>
  <si>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</si>
  <si>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</si>
  <si>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</si>
  <si>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</si>
  <si>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</si>
  <si>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</si>
  <si>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</si>
  <si>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</si>
  <si>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</si>
  <si>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</si>
  <si>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</si>
  <si>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</si>
  <si>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</si>
  <si>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</si>
  <si>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</si>
  <si>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</si>
  <si>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</si>
  <si>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</si>
  <si>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</si>
  <si>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</si>
  <si>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</si>
  <si>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</si>
  <si>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</si>
  <si>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</si>
  <si>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</si>
  <si>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</si>
  <si>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</si>
  <si>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</si>
  <si>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</si>
  <si>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</si>
  <si>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</si>
  <si>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</si>
  <si>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</si>
  <si>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</si>
  <si>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</si>
  <si>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</si>
  <si>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</si>
  <si>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</si>
  <si>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</si>
  <si>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</si>
  <si>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</si>
  <si>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</si>
  <si>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</si>
  <si>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</si>
  <si>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</si>
  <si>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</si>
  <si>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</si>
  <si>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</si>
  <si>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</si>
  <si>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</si>
  <si>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</si>
  <si>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</si>
  <si>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</si>
  <si>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</si>
  <si>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</si>
  <si>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</si>
  <si>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</si>
  <si>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</si>
  <si>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</si>
  <si>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</si>
  <si>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</si>
  <si>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</si>
  <si>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</si>
  <si>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</si>
  <si>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</si>
  <si>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</si>
  <si>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</si>
  <si>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</si>
  <si>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</si>
  <si>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</si>
  <si>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</si>
  <si>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</si>
  <si>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</si>
  <si>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</si>
  <si>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</si>
  <si>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</si>
  <si>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</si>
  <si>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</si>
  <si>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</si>
  <si>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</si>
  <si>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</si>
  <si>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</si>
  <si>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</si>
  <si>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</si>
  <si>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</si>
  <si>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</si>
  <si>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</si>
  <si>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</si>
  <si>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</si>
  <si>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</si>
  <si>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</si>
  <si>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</si>
  <si>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</si>
  <si>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</si>
  <si>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</si>
  <si>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</si>
  <si>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</si>
  <si>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</si>
  <si>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</si>
  <si>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</si>
  <si>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</si>
  <si>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</si>
  <si>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</si>
  <si>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</si>
  <si>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</si>
  <si>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</si>
  <si>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</si>
  <si>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</si>
  <si>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</si>
  <si>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</si>
  <si>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</si>
  <si>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</si>
  <si>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</si>
  <si>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</si>
  <si>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</si>
  <si>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</si>
  <si>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</si>
  <si>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</si>
  <si>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</si>
  <si>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</si>
  <si>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</si>
  <si>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</si>
  <si>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</si>
  <si>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</si>
  <si>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</si>
  <si>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</si>
  <si>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</si>
  <si>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</si>
  <si>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</si>
  <si>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</si>
  <si>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</si>
  <si>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</si>
  <si>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</si>
  <si>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</si>
  <si>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</si>
  <si>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</si>
  <si>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</si>
  <si>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</si>
  <si>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</si>
  <si>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</si>
  <si>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</si>
  <si>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</si>
  <si>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</si>
  <si>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</si>
  <si>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</si>
  <si>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</si>
  <si>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</si>
  <si>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</si>
  <si>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</si>
  <si>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</si>
  <si>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</si>
  <si>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</si>
  <si>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</si>
  <si>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</si>
  <si>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</si>
  <si>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</si>
  <si>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</si>
  <si>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</si>
  <si>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</si>
  <si>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</si>
  <si>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</si>
  <si>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</si>
  <si>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</si>
  <si>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</si>
  <si>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</si>
  <si>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</si>
  <si>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</si>
  <si>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</si>
  <si>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</si>
  <si>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</si>
  <si>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</si>
  <si>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</si>
  <si>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</si>
  <si>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</si>
  <si>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</si>
  <si>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</si>
  <si>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</si>
  <si>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</si>
  <si>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</si>
  <si>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</si>
  <si>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</si>
  <si>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</si>
  <si>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</si>
  <si>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</si>
  <si>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</si>
  <si>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</si>
  <si>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</si>
  <si>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</si>
  <si>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</si>
  <si>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</si>
  <si>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</si>
  <si>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</si>
  <si>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</si>
  <si>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</si>
  <si>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</si>
  <si>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</si>
  <si>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</si>
  <si>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</si>
  <si>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</si>
  <si>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</si>
  <si>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</si>
  <si>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</si>
  <si>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</si>
  <si>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</si>
  <si>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</si>
  <si>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</si>
  <si>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</si>
  <si>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</si>
  <si>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</si>
  <si>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</si>
  <si>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</si>
  <si>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</si>
  <si>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</si>
  <si>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</si>
  <si>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</si>
  <si>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</si>
  <si>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</si>
  <si>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</si>
  <si>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</si>
  <si>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</si>
  <si>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</si>
  <si>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</si>
  <si>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</si>
  <si>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</si>
  <si>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</si>
  <si>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</si>
  <si>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</si>
  <si>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</si>
  <si>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</si>
  <si>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</si>
  <si>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</si>
  <si>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</si>
  <si>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</si>
  <si>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</si>
  <si>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</si>
  <si>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</si>
  <si>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</si>
  <si>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</si>
  <si>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</si>
  <si>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</si>
  <si>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</si>
  <si>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</si>
  <si>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</si>
  <si>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</si>
  <si>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</si>
  <si>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</si>
  <si>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</si>
  <si>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</si>
  <si>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</si>
  <si>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</si>
  <si>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</si>
  <si>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</si>
  <si>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</si>
  <si>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</si>
  <si>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</si>
  <si>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</si>
  <si>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</si>
  <si>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</si>
  <si>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</si>
  <si>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</si>
  <si>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</si>
  <si>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</si>
  <si>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</si>
  <si>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</si>
  <si>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</si>
  <si>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</si>
  <si>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</si>
  <si>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</si>
  <si>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</si>
  <si>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</si>
  <si>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</si>
  <si>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</si>
  <si>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</si>
  <si>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</si>
  <si>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</si>
  <si>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</si>
  <si>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</si>
  <si>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</si>
  <si>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</si>
  <si>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</si>
  <si>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</si>
  <si>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</si>
  <si>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</si>
  <si>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</si>
  <si>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</si>
  <si>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</si>
  <si>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</si>
  <si>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</si>
  <si>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</si>
  <si>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</si>
  <si>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</si>
  <si>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</si>
  <si>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</si>
  <si>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</si>
  <si>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</si>
  <si>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</si>
  <si>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</si>
  <si>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</si>
  <si>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</si>
  <si>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</si>
  <si>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</si>
  <si>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</si>
  <si>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</si>
  <si>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</si>
  <si>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</si>
  <si>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</si>
  <si>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</si>
  <si>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</si>
  <si>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</si>
  <si>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</si>
  <si>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</si>
  <si>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</si>
  <si>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</si>
  <si>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</si>
  <si>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</si>
  <si>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</si>
  <si>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</si>
  <si>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</si>
  <si>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</si>
  <si>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</si>
  <si>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</si>
  <si>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</si>
  <si>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</si>
  <si>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</si>
  <si>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</si>
  <si>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</si>
  <si>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</si>
  <si>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</si>
  <si>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</si>
  <si>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</si>
  <si>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</si>
  <si>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</si>
  <si>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</si>
  <si>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</si>
  <si>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</si>
  <si>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</si>
  <si>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</si>
  <si>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</si>
  <si>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</si>
  <si>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</si>
  <si>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</si>
  <si>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</si>
  <si>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</si>
  <si>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</si>
  <si>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</si>
  <si>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</si>
  <si>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</si>
  <si>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</si>
  <si>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</si>
  <si>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</si>
  <si>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</si>
  <si>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</si>
  <si>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</si>
  <si>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</si>
  <si>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</si>
  <si>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</si>
  <si>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</si>
  <si>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</si>
  <si>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</si>
  <si>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</si>
  <si>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</si>
  <si>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</si>
  <si>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</si>
  <si>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</si>
  <si>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</si>
  <si>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</si>
  <si>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</si>
  <si>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</si>
  <si>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</si>
  <si>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</si>
  <si>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</si>
  <si>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</si>
  <si>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</si>
  <si>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</si>
  <si>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</si>
  <si>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</si>
  <si>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</si>
  <si>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</si>
  <si>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</si>
  <si>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</si>
  <si>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</si>
  <si>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</si>
  <si>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</si>
  <si>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</si>
  <si>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</si>
  <si>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</si>
  <si>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</si>
  <si>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</si>
  <si>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</si>
  <si>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</si>
  <si>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</si>
  <si>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</si>
  <si>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</si>
  <si>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</si>
  <si>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</si>
  <si>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</si>
  <si>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</si>
  <si>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</si>
  <si>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</si>
  <si>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</si>
  <si>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</si>
  <si>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</si>
  <si>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</si>
  <si>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</si>
  <si>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</si>
  <si>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</si>
  <si>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</si>
  <si>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</si>
  <si>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</si>
  <si>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</si>
  <si>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</si>
  <si>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</si>
  <si>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</si>
  <si>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</si>
  <si>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</si>
  <si>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</si>
  <si>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</si>
  <si>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</si>
  <si>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</si>
  <si>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</si>
  <si>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</si>
  <si>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</si>
  <si>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</si>
  <si>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</si>
  <si>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</si>
  <si>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</si>
  <si>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</si>
  <si>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</si>
  <si>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</si>
  <si>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</si>
  <si>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</si>
  <si>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</si>
  <si>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</si>
  <si>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</si>
  <si>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</si>
  <si>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</si>
  <si>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</si>
  <si>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</si>
  <si>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</si>
  <si>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</si>
  <si>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</si>
  <si>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</si>
  <si>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</si>
  <si>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</si>
  <si>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</si>
  <si>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</si>
  <si>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</si>
  <si>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</si>
  <si>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</si>
  <si>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</si>
  <si>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</si>
  <si>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</si>
  <si>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</si>
  <si>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</si>
  <si>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</si>
  <si>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</si>
  <si>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</si>
  <si>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</si>
  <si>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</si>
  <si>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</si>
  <si>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</si>
  <si>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</si>
  <si>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</si>
  <si>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</si>
  <si>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</si>
  <si>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</si>
  <si>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</si>
  <si>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</si>
  <si>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</si>
  <si>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</si>
  <si>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</si>
  <si>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</si>
  <si>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</si>
  <si>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</si>
  <si>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</si>
  <si>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</si>
  <si>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</si>
  <si>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</si>
  <si>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</si>
  <si>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</si>
  <si>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</si>
  <si>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</si>
  <si>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</si>
  <si>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</si>
  <si>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</si>
  <si>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</si>
  <si>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</si>
  <si>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</si>
  <si>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</si>
  <si>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</si>
  <si>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</si>
  <si>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</si>
  <si>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</si>
  <si>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</si>
  <si>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</si>
  <si>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</si>
  <si>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</si>
  <si>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</si>
  <si>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</si>
  <si>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</si>
  <si>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</si>
  <si>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</si>
  <si>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</si>
  <si>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</si>
  <si>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</si>
  <si>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</si>
  <si>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</si>
  <si>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</si>
  <si>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</si>
  <si>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</si>
  <si>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</si>
  <si>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</si>
  <si>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</si>
  <si>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</si>
  <si>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</si>
  <si>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</si>
  <si>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</si>
  <si>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</si>
  <si>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</si>
  <si>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</si>
  <si>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</si>
  <si>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</si>
  <si>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</si>
  <si>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</si>
  <si>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</si>
  <si>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</si>
  <si>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</si>
  <si>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</si>
  <si>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</si>
  <si>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</si>
  <si>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</si>
  <si>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</si>
  <si>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</si>
  <si>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</si>
  <si>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</si>
  <si>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</si>
  <si>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</si>
  <si>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</si>
  <si>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</si>
  <si>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</si>
  <si>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</si>
  <si>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</si>
  <si>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</si>
  <si>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</si>
  <si>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</si>
  <si>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</si>
  <si>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</si>
  <si>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</si>
  <si>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</si>
  <si>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</si>
  <si>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</si>
  <si>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</si>
  <si>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</si>
  <si>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</si>
  <si>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</si>
  <si>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</si>
  <si>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</si>
  <si>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</si>
  <si>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</si>
  <si>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</si>
  <si>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</si>
  <si>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</si>
  <si>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</si>
  <si>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</si>
  <si>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</si>
  <si>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</si>
  <si>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</si>
  <si>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</si>
  <si>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</si>
  <si>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</si>
  <si>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</si>
  <si>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</si>
  <si>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</si>
  <si>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</si>
  <si>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</si>
  <si>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</si>
  <si>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</si>
  <si>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</si>
  <si>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</si>
  <si>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</si>
  <si>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</si>
  <si>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</si>
  <si>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</si>
  <si>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</si>
  <si>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</si>
  <si>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</si>
  <si>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</si>
  <si>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</si>
  <si>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</si>
  <si>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</si>
  <si>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</si>
  <si>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</si>
  <si>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</si>
  <si>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</si>
  <si>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</si>
  <si>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</si>
  <si>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</si>
  <si>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</si>
  <si>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</si>
  <si>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</si>
  <si>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</si>
  <si>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</si>
  <si>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</si>
  <si>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</si>
  <si>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</si>
  <si>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</si>
  <si>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</si>
  <si>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</si>
  <si>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</si>
  <si>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</si>
  <si>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</si>
  <si>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</si>
  <si>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</si>
  <si>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</si>
  <si>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</si>
  <si>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</si>
  <si>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</si>
  <si>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</si>
  <si>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</si>
  <si>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</si>
  <si>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</si>
  <si>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</si>
  <si>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</si>
  <si>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</si>
  <si>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</si>
  <si>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</si>
  <si>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</si>
  <si>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</si>
  <si>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</si>
  <si>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</si>
  <si>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</si>
  <si>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</si>
  <si>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</si>
  <si>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</si>
  <si>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</si>
  <si>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</si>
  <si>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</si>
  <si>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</si>
  <si>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</si>
  <si>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</si>
  <si>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</si>
  <si>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</si>
  <si>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</si>
  <si>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</si>
  <si>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</si>
  <si>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</si>
  <si>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</si>
  <si>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</si>
  <si>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</si>
  <si>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</si>
  <si>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</si>
  <si>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</si>
  <si>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</si>
  <si>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</si>
  <si>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</si>
  <si>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</si>
  <si>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</si>
  <si>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</si>
  <si>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</si>
  <si>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</si>
  <si>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</si>
  <si>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</si>
  <si>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</si>
  <si>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</si>
  <si>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</si>
  <si>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</si>
  <si>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</si>
  <si>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</si>
  <si>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</si>
  <si>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</si>
  <si>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</si>
  <si>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</si>
  <si>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</si>
  <si>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</si>
  <si>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</si>
  <si>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</si>
  <si>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</si>
  <si>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</si>
  <si>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</si>
  <si>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</si>
  <si>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</si>
  <si>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</si>
  <si>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</si>
  <si>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</si>
  <si>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</si>
  <si>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</si>
  <si>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</si>
  <si>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</si>
  <si>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</si>
  <si>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</si>
  <si>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</si>
  <si>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</si>
  <si>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</si>
  <si>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</si>
  <si>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</si>
  <si>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</si>
  <si>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</si>
  <si>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</si>
  <si>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</si>
  <si>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</si>
  <si>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</si>
  <si>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</si>
  <si>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</si>
  <si>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</si>
  <si>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</si>
  <si>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</si>
  <si>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</si>
  <si>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</si>
  <si>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</si>
  <si>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</si>
  <si>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</si>
  <si>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</si>
  <si>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</si>
  <si>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</si>
  <si>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</si>
  <si>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</si>
  <si>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</si>
  <si>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</si>
  <si>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</si>
  <si>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</si>
  <si>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</si>
  <si>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</si>
  <si>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</si>
  <si>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</si>
  <si>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</si>
  <si>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</si>
  <si>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</si>
  <si>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</si>
  <si>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</si>
  <si>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</si>
  <si>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</si>
  <si>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</si>
  <si>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</si>
  <si>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</si>
  <si>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</si>
  <si>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</si>
  <si>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</si>
  <si>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</si>
  <si>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</si>
  <si>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</si>
  <si>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</si>
  <si>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</si>
  <si>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</si>
  <si>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</si>
  <si>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</si>
  <si>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</si>
  <si>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</si>
  <si>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</si>
  <si>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</si>
  <si>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</si>
  <si>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</si>
  <si>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</si>
  <si>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</si>
  <si>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</si>
  <si>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</si>
  <si>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</si>
  <si>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</si>
  <si>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</si>
  <si>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</si>
  <si>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</si>
  <si>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</si>
  <si>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</si>
  <si>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</si>
  <si>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</si>
  <si>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</si>
  <si>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</si>
  <si>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</si>
  <si>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</si>
  <si>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</si>
  <si>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</si>
  <si>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</si>
  <si>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</si>
  <si>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</si>
  <si>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</si>
  <si>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</si>
  <si>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</si>
  <si>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</si>
  <si>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</si>
  <si>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</si>
  <si>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</si>
  <si>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</si>
  <si>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</si>
  <si>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</si>
  <si>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</si>
  <si>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</si>
  <si>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</si>
  <si>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</si>
  <si>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</si>
  <si>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</si>
  <si>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</si>
  <si>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</si>
  <si>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</si>
  <si>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</si>
  <si>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</si>
  <si>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</si>
  <si>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</si>
  <si>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</si>
  <si>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</si>
  <si>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</si>
  <si>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</si>
  <si>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</si>
  <si>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</si>
  <si>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</si>
  <si>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</si>
  <si>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</si>
  <si>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</si>
  <si>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</si>
  <si>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</si>
  <si>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</si>
  <si>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</si>
  <si>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</si>
  <si>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</si>
  <si>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</si>
  <si>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</si>
  <si>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</si>
  <si>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</si>
  <si>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</si>
  <si>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</si>
  <si>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</si>
  <si>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</si>
  <si>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</si>
  <si>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</si>
  <si>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</si>
  <si>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</si>
  <si>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</si>
  <si>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</si>
  <si>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</si>
  <si>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</si>
  <si>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</si>
  <si>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</si>
  <si>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</si>
  <si>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</si>
  <si>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</si>
  <si>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</si>
  <si>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</si>
  <si>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</si>
  <si>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</si>
  <si>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</si>
  <si>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</si>
  <si>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</si>
  <si>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</si>
  <si>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</si>
  <si>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</si>
  <si>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</si>
  <si>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</si>
  <si>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</si>
  <si>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</si>
  <si>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</si>
  <si>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</si>
  <si>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</si>
  <si>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</si>
  <si>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</si>
  <si>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</si>
  <si>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</si>
  <si>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</si>
  <si>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</si>
  <si>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</si>
  <si>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</si>
  <si>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</si>
  <si>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</si>
  <si>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</si>
  <si>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</si>
  <si>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</si>
  <si>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</si>
  <si>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</si>
  <si>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</si>
  <si>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</si>
  <si>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</si>
  <si>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</si>
  <si>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</si>
  <si>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</si>
  <si>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</si>
  <si>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</si>
  <si>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</si>
  <si>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</si>
  <si>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</si>
  <si>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</si>
  <si>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</si>
  <si>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</si>
  <si>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</si>
  <si>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</si>
  <si>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</si>
  <si>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</si>
  <si>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</si>
  <si>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</si>
  <si>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</si>
  <si>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</si>
  <si>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</si>
  <si>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</si>
  <si>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</si>
  <si>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</si>
  <si>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</si>
  <si>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</si>
  <si>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</si>
  <si>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</si>
  <si>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</si>
  <si>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</si>
  <si>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</si>
  <si>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</si>
  <si>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</si>
  <si>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</si>
  <si>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</si>
  <si>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</si>
  <si>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</si>
  <si>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</si>
  <si>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</si>
  <si>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</si>
  <si>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</si>
  <si>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</si>
  <si>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</si>
  <si>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</si>
  <si>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</si>
  <si>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</si>
  <si>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</si>
  <si>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</si>
  <si>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</si>
  <si>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</si>
  <si>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</si>
  <si>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</si>
  <si>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</si>
  <si>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</si>
  <si>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</si>
  <si>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</si>
  <si>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</si>
  <si>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</si>
  <si>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</si>
  <si>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</si>
  <si>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</si>
  <si>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</si>
  <si>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</si>
  <si>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</si>
  <si>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</si>
  <si>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</si>
  <si>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</si>
  <si>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</si>
  <si>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</si>
  <si>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</si>
  <si>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</si>
  <si>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</si>
  <si>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</si>
  <si>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</si>
  <si>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</si>
  <si>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</si>
  <si>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</si>
  <si>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</si>
  <si>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</si>
  <si>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</si>
  <si>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</si>
  <si>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</si>
  <si>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</si>
  <si>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</si>
  <si>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</si>
  <si>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</si>
  <si>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</si>
  <si>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</si>
  <si>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</si>
  <si>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</si>
  <si>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</si>
  <si>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</si>
  <si>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</si>
  <si>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</si>
  <si>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</si>
  <si>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</si>
  <si>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</si>
  <si>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</si>
  <si>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</si>
  <si>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</si>
  <si>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</si>
  <si>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</si>
  <si>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</si>
  <si>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</si>
  <si>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</si>
  <si>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</si>
  <si>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</si>
  <si>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</si>
  <si>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</si>
  <si>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</si>
  <si>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</si>
  <si>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</si>
  <si>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</si>
  <si>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</si>
  <si>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</si>
  <si>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</si>
  <si>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</si>
  <si>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</si>
  <si>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</si>
  <si>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</si>
  <si>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</si>
  <si>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</si>
  <si>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</si>
  <si>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</si>
  <si>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</si>
  <si>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</si>
  <si>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</si>
  <si>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</si>
  <si>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</si>
  <si>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</si>
  <si>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</si>
  <si>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</si>
  <si>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</si>
  <si>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</si>
  <si>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</si>
  <si>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</si>
  <si>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</si>
  <si>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</si>
  <si>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</si>
  <si>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</si>
  <si>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</si>
  <si>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</si>
  <si>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</si>
  <si>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</si>
  <si>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</si>
  <si>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</si>
  <si>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</si>
  <si>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</si>
  <si>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</si>
  <si>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</si>
  <si>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</si>
  <si>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</si>
  <si>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</si>
  <si>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</si>
  <si>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</si>
  <si>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</si>
  <si>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</si>
  <si>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</si>
  <si>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</si>
  <si>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</si>
  <si>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</si>
  <si>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</si>
  <si>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</si>
  <si>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</si>
  <si>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</si>
  <si>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</si>
  <si>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</si>
  <si>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</si>
  <si>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</si>
  <si>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</si>
  <si>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</si>
  <si>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</si>
  <si>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</si>
  <si>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</si>
  <si>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</si>
  <si>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</si>
  <si>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</si>
  <si>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</si>
  <si>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</si>
  <si>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</si>
  <si>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</si>
  <si>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</si>
  <si>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</si>
  <si>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</si>
  <si>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</si>
  <si>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</si>
  <si>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</si>
  <si>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</si>
  <si>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</si>
  <si>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</si>
  <si>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</si>
  <si>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</si>
  <si>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</si>
  <si>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</si>
  <si>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</si>
  <si>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</si>
  <si>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</si>
  <si>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</si>
  <si>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</si>
  <si>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</si>
  <si>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</si>
  <si>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</si>
  <si>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</si>
  <si>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</si>
  <si>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</si>
  <si>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</si>
  <si>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</si>
  <si>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</si>
  <si>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</si>
  <si>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</si>
  <si>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</si>
  <si>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</si>
  <si>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</si>
  <si>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</si>
  <si>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</si>
  <si>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</si>
  <si>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</si>
  <si>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</si>
  <si>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</si>
  <si>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</si>
  <si>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</si>
  <si>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</si>
  <si>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</si>
  <si>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</si>
  <si>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</si>
  <si>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</si>
  <si>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</si>
  <si>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</si>
  <si>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</si>
  <si>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</si>
  <si>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</si>
  <si>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</si>
  <si>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</si>
  <si>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</si>
  <si>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</si>
  <si>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</si>
  <si>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</si>
  <si>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</si>
  <si>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</si>
  <si>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</si>
  <si>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</si>
  <si>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</si>
  <si>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</si>
  <si>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</si>
  <si>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</si>
  <si>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</si>
  <si>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</si>
  <si>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</si>
  <si>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</si>
  <si>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</si>
  <si>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</si>
  <si>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</si>
  <si>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</si>
  <si>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</si>
  <si>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</si>
  <si>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</si>
  <si>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</si>
  <si>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</si>
  <si>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</si>
  <si>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</si>
  <si>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</si>
  <si>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</si>
  <si>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</si>
  <si>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</si>
  <si>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</si>
  <si>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</si>
  <si>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</si>
  <si>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</si>
  <si>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</si>
  <si>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</si>
  <si>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</si>
  <si>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</si>
  <si>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</si>
  <si>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</si>
  <si>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</si>
  <si>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</si>
  <si>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</si>
  <si>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</si>
  <si>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</si>
  <si>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</si>
  <si>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</si>
  <si>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</si>
  <si>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</si>
  <si>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</si>
  <si>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</si>
  <si>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</si>
  <si>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</si>
  <si>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</si>
  <si>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</si>
  <si>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</si>
  <si>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</si>
  <si>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</si>
  <si>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</si>
  <si>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</si>
  <si>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</si>
  <si>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</si>
  <si>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</si>
  <si>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</si>
  <si>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</si>
  <si>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</si>
  <si>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</si>
  <si>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</si>
  <si>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</si>
  <si>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</si>
  <si>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</si>
  <si>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</si>
  <si>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</si>
  <si>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</si>
  <si>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</si>
  <si>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</si>
  <si>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</si>
  <si>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</si>
  <si>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</si>
  <si>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</si>
  <si>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</si>
  <si>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</si>
  <si>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</si>
  <si>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</si>
  <si>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</si>
  <si>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</si>
  <si>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</si>
  <si>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</si>
  <si>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</si>
  <si>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</si>
  <si>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</si>
  <si>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</si>
  <si>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</si>
  <si>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</si>
  <si>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</si>
  <si>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</si>
  <si>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</si>
  <si>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</si>
  <si>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</si>
  <si>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</si>
  <si>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</si>
  <si>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</si>
  <si>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</si>
  <si>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</si>
  <si>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</si>
  <si>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</si>
  <si>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</si>
  <si>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</si>
  <si>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</si>
  <si>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</si>
  <si>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</si>
  <si>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</si>
  <si>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</si>
  <si>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</si>
  <si>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</si>
  <si>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</si>
  <si>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</si>
  <si>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</si>
  <si>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</si>
  <si>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</si>
  <si>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</si>
  <si>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</si>
  <si>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</si>
  <si>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</si>
  <si>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</si>
  <si>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</si>
  <si>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</si>
  <si>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</si>
  <si>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</si>
  <si>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</si>
  <si>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</si>
  <si>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</si>
  <si>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</si>
  <si>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</si>
  <si>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</si>
  <si>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</si>
  <si>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</si>
  <si>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</si>
  <si>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</si>
  <si>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</si>
  <si>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</si>
  <si>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</si>
  <si>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</si>
  <si>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</si>
  <si>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</si>
  <si>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</si>
  <si>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</si>
  <si>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</si>
  <si>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</si>
  <si>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</si>
  <si>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</si>
  <si>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</si>
  <si>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</si>
  <si>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</si>
  <si>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</si>
  <si>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</si>
  <si>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</si>
  <si>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</si>
  <si>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</si>
  <si>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</si>
  <si>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</si>
  <si>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</si>
  <si>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</si>
  <si>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</si>
  <si>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</si>
  <si>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</si>
  <si>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</si>
  <si>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</si>
  <si>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</si>
  <si>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</si>
  <si>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</si>
  <si>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</si>
  <si>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</si>
  <si>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</si>
  <si>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</si>
  <si>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</si>
  <si>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</si>
  <si>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</si>
  <si>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</si>
  <si>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</si>
  <si>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</si>
  <si>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</si>
  <si>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</si>
  <si>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</si>
  <si>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</si>
  <si>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</si>
  <si>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</si>
  <si>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</si>
  <si>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</si>
  <si>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</si>
  <si>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</si>
  <si>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</si>
  <si>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</si>
  <si>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</si>
  <si>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</si>
  <si>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</si>
  <si>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</si>
  <si>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</si>
  <si>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</si>
  <si>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</si>
  <si>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</si>
  <si>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</si>
  <si>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</si>
  <si>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</si>
  <si>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</si>
  <si>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</si>
  <si>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</si>
  <si>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</si>
  <si>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</si>
  <si>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</si>
  <si>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</si>
  <si>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</si>
  <si>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</si>
  <si>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</si>
  <si>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</si>
  <si>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</si>
  <si>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</si>
  <si>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</si>
  <si>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</si>
  <si>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</si>
  <si>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</si>
  <si>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</si>
  <si>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</si>
  <si>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</si>
  <si>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</si>
  <si>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</si>
  <si>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</si>
  <si>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</si>
  <si>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</si>
  <si>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</si>
  <si>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</si>
  <si>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</si>
  <si>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</si>
  <si>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</si>
  <si>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</si>
  <si>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</si>
  <si>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</si>
  <si>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</si>
  <si>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</si>
  <si>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</si>
  <si>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</si>
  <si>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</si>
  <si>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</si>
  <si>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</si>
  <si>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</si>
  <si>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</si>
  <si>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</si>
  <si>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</si>
  <si>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</si>
  <si>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</si>
  <si>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</si>
  <si>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</si>
  <si>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</si>
  <si>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</si>
  <si>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</si>
  <si>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</si>
  <si>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</si>
  <si>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</si>
  <si>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</si>
  <si>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</si>
  <si>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</si>
  <si>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</si>
  <si>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</si>
  <si>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</si>
  <si>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</si>
  <si>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</si>
  <si>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</si>
  <si>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</si>
  <si>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</si>
  <si>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</si>
  <si>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</si>
  <si>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</si>
  <si>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</si>
  <si>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</si>
  <si>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</si>
  <si>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</si>
  <si>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</si>
  <si>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</si>
  <si>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</si>
  <si>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</si>
  <si>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</si>
  <si>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</si>
  <si>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</si>
  <si>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</si>
  <si>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</si>
  <si>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</si>
  <si>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</si>
  <si>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</si>
  <si>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</si>
  <si>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</si>
  <si>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</si>
  <si>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</si>
  <si>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</si>
  <si>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</si>
  <si>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</si>
  <si>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</si>
  <si>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</si>
  <si>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</si>
  <si>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</si>
  <si>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</si>
  <si>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</si>
  <si>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</si>
  <si>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</si>
  <si>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</si>
  <si>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</si>
  <si>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</si>
  <si>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</si>
  <si>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</si>
  <si>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</si>
  <si>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</si>
  <si>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</si>
  <si>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</si>
  <si>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</si>
  <si>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</si>
  <si>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</si>
  <si>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</si>
  <si>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</si>
  <si>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</si>
  <si>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</si>
  <si>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</si>
  <si>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</si>
  <si>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</si>
  <si>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</si>
  <si>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</si>
  <si>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</si>
  <si>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</si>
  <si>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</si>
  <si>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</si>
  <si>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</si>
  <si>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</si>
  <si>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</si>
  <si>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</si>
  <si>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</si>
  <si>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</si>
  <si>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</si>
  <si>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</si>
  <si>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</si>
  <si>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</si>
  <si>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</si>
  <si>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</si>
  <si>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</si>
  <si>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</si>
  <si>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</si>
  <si>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</si>
  <si>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</si>
  <si>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</si>
  <si>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</si>
  <si>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</si>
  <si>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</si>
  <si>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</si>
  <si>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</si>
  <si>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</si>
  <si>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</si>
  <si>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</si>
  <si>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</si>
  <si>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</si>
  <si>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</si>
  <si>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</si>
  <si>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</si>
  <si>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</si>
  <si>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</si>
  <si>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</si>
  <si>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</si>
  <si>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</si>
  <si>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</si>
  <si>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</si>
  <si>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</si>
  <si>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</si>
  <si>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</si>
  <si>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</si>
  <si>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</si>
  <si>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</si>
  <si>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</si>
  <si>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</si>
  <si>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</si>
  <si>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</si>
  <si>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</si>
  <si>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</si>
  <si>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</si>
  <si>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</si>
  <si>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</si>
  <si>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</si>
  <si>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</si>
  <si>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</si>
  <si>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</si>
  <si>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</si>
  <si>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</si>
  <si>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</si>
  <si>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</si>
  <si>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</si>
  <si>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</si>
  <si>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</si>
  <si>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</si>
  <si>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</si>
  <si>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</si>
  <si>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</si>
  <si>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</si>
  <si>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</si>
  <si>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</si>
  <si>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</si>
  <si>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</si>
  <si>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</si>
  <si>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</si>
  <si>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</si>
  <si>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</si>
  <si>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</si>
  <si>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</si>
  <si>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</si>
  <si>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</si>
  <si>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</si>
  <si>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</si>
  <si>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</si>
  <si>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</si>
  <si>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</si>
  <si>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</si>
  <si>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</si>
  <si>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</si>
  <si>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</si>
  <si>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</si>
  <si>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</si>
  <si>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</si>
  <si>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</si>
  <si>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</si>
  <si>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</si>
  <si>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</si>
  <si>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</si>
  <si>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</si>
  <si>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</si>
  <si>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</si>
  <si>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</si>
  <si>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</si>
  <si>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</si>
  <si>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</si>
  <si>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</si>
  <si>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</si>
  <si>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</si>
  <si>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</si>
  <si>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</si>
  <si>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</si>
  <si>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</si>
  <si>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</si>
  <si>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</si>
  <si>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</si>
  <si>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</si>
  <si>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</si>
  <si>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</si>
  <si>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</si>
  <si>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</si>
  <si>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</si>
  <si>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</si>
  <si>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</si>
  <si>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</si>
  <si>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</si>
  <si>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</si>
  <si>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</si>
  <si>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</si>
  <si>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</si>
  <si>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</si>
  <si>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</si>
  <si>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</si>
  <si>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</si>
  <si>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</si>
  <si>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</si>
  <si>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</si>
  <si>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</si>
  <si>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</si>
  <si>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</si>
  <si>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</si>
  <si>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</si>
  <si>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</si>
  <si>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</si>
  <si>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</si>
  <si>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</si>
  <si>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</si>
  <si>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</si>
  <si>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</si>
  <si>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</si>
  <si>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</si>
  <si>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</si>
  <si>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</si>
  <si>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</si>
  <si>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</si>
  <si>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</si>
  <si>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</si>
  <si>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</si>
  <si>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</si>
  <si>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</si>
  <si>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</si>
  <si>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</si>
  <si>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</si>
  <si>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</si>
  <si>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</si>
  <si>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</si>
  <si>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</si>
  <si>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</si>
  <si>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</si>
  <si>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</si>
  <si>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</si>
  <si>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</si>
  <si>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</si>
  <si>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</si>
  <si>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</si>
  <si>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</si>
  <si>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</si>
  <si>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</si>
  <si>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</si>
  <si>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</si>
  <si>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</si>
  <si>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</si>
  <si>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</si>
  <si>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</si>
  <si>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</si>
  <si>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</si>
  <si>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</si>
  <si>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</si>
  <si>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</si>
  <si>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</si>
  <si>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</si>
  <si>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</si>
  <si>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</si>
  <si>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</si>
  <si>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</si>
  <si>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</si>
  <si>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</si>
  <si>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</si>
  <si>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</si>
  <si>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</si>
  <si>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</si>
  <si>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</si>
  <si>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</si>
  <si>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</si>
  <si>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</si>
  <si>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</si>
  <si>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</si>
  <si>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</si>
  <si>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</si>
  <si>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</si>
  <si>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</si>
  <si>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</si>
  <si>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</si>
  <si>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</si>
  <si>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</si>
  <si>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</si>
  <si>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</si>
  <si>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</si>
  <si>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</si>
  <si>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</si>
  <si>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</si>
  <si>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</si>
  <si>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</si>
  <si>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</si>
  <si>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</si>
  <si>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</si>
  <si>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</si>
  <si>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</si>
  <si>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</si>
  <si>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</si>
  <si>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</si>
  <si>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</si>
  <si>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</si>
  <si>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</si>
  <si>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</si>
  <si>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</si>
  <si>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</si>
  <si>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</si>
  <si>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</si>
  <si>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</si>
  <si>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</si>
  <si>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</si>
  <si>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</si>
  <si>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</si>
  <si>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</si>
  <si>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</si>
  <si>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</si>
  <si>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</si>
  <si>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</si>
  <si>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</si>
  <si>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</si>
  <si>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</si>
  <si>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</si>
  <si>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</si>
  <si>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</si>
  <si>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</si>
  <si>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</si>
  <si>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</si>
  <si>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</si>
  <si>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</si>
  <si>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</si>
  <si>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</si>
  <si>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</si>
  <si>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</si>
  <si>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</si>
  <si>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</si>
  <si>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</si>
  <si>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</si>
  <si>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</si>
  <si>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</si>
  <si>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</si>
  <si>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</si>
  <si>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</si>
  <si>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</si>
  <si>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</si>
  <si>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</si>
  <si>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</si>
  <si>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</si>
  <si>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</si>
  <si>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</si>
  <si>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</si>
  <si>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</si>
  <si>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</si>
  <si>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</si>
  <si>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</si>
  <si>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</si>
  <si>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</si>
  <si>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</si>
  <si>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</si>
  <si>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</si>
  <si>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</si>
  <si>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</si>
  <si>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</si>
  <si>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</si>
  <si>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</si>
  <si>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</si>
  <si>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</si>
  <si>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</si>
  <si>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</si>
  <si>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</si>
  <si>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</si>
  <si>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</si>
  <si>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</si>
  <si>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</si>
  <si>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</si>
  <si>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</si>
  <si>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</si>
  <si>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</si>
  <si>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</si>
  <si>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</si>
  <si>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</si>
  <si>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</si>
  <si>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</si>
  <si>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</si>
  <si>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</si>
  <si>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</si>
  <si>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</si>
  <si>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</si>
  <si>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</si>
  <si>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</si>
  <si>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</si>
  <si>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</si>
  <si>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</si>
  <si>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</si>
  <si>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</si>
  <si>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</si>
  <si>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</si>
  <si>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</si>
  <si>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</si>
  <si>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</si>
  <si>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</si>
  <si>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</si>
  <si>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</si>
  <si>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</si>
  <si>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</si>
  <si>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</si>
  <si>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</si>
  <si>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</si>
  <si>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</si>
  <si>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</si>
  <si>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</si>
  <si>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</si>
  <si>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</si>
  <si>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</si>
  <si>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</si>
  <si>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</si>
  <si>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</si>
  <si>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</si>
  <si>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</si>
  <si>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</si>
  <si>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</si>
  <si>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</si>
  <si>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</si>
  <si>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</si>
  <si>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</si>
  <si>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</si>
  <si>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</si>
  <si>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</si>
  <si>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</si>
  <si>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</si>
  <si>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</si>
  <si>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</si>
  <si>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</si>
  <si>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</si>
  <si>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</si>
  <si>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</si>
  <si>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</si>
  <si>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</si>
  <si>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</si>
  <si>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</si>
  <si>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</si>
  <si>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</si>
  <si>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</si>
  <si>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</si>
  <si>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</si>
  <si>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</si>
  <si>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</si>
  <si>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</si>
  <si>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</si>
  <si>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</si>
  <si>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</si>
  <si>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</si>
  <si>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</si>
  <si>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</si>
  <si>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</si>
  <si>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</si>
  <si>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</si>
  <si>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</si>
  <si>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</si>
  <si>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</si>
  <si>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</si>
  <si>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</si>
  <si>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</si>
  <si>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</si>
  <si>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</si>
  <si>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</si>
  <si>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</si>
  <si>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</si>
  <si>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</si>
  <si>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</si>
  <si>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</si>
  <si>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</si>
  <si>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</si>
  <si>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</si>
  <si>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</si>
  <si>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</si>
  <si>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</si>
  <si>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</si>
  <si>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</si>
  <si>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</si>
  <si>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</si>
  <si>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</si>
  <si>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</si>
  <si>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</si>
  <si>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</si>
  <si>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</si>
  <si>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</si>
  <si>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</si>
  <si>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</si>
  <si>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</si>
  <si>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</si>
  <si>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</si>
  <si>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</si>
  <si>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</si>
  <si>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</si>
  <si>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</si>
  <si>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</si>
  <si>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</si>
  <si>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</si>
  <si>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</si>
  <si>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</si>
  <si>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</si>
  <si>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</si>
  <si>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</si>
  <si>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</si>
  <si>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</si>
  <si>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</si>
  <si>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</si>
  <si>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</si>
  <si>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</si>
  <si>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</si>
  <si>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</si>
  <si>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</si>
  <si>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</si>
  <si>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</si>
  <si>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</si>
  <si>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</si>
  <si>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</si>
  <si>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</si>
  <si>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</si>
  <si>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</si>
  <si>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</si>
  <si>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</si>
  <si>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</si>
  <si>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</si>
  <si>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</si>
  <si>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</si>
  <si>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</si>
  <si>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</si>
  <si>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</si>
  <si>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</si>
  <si>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</si>
  <si>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</si>
  <si>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</si>
  <si>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</si>
  <si>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</si>
  <si>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</si>
  <si>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</si>
  <si>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</si>
  <si>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</si>
  <si>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</si>
  <si>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</si>
  <si>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</si>
  <si>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</si>
  <si>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</si>
  <si>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</si>
  <si>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</si>
  <si>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</si>
  <si>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</si>
  <si>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</si>
  <si>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</si>
  <si>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</si>
  <si>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</si>
  <si>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</si>
  <si>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</si>
  <si>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</si>
  <si>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</si>
  <si>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</si>
  <si>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</si>
  <si>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</si>
  <si>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</si>
  <si>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</si>
  <si>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</si>
  <si>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</si>
  <si>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</si>
  <si>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</si>
  <si>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</si>
  <si>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</si>
  <si>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</si>
  <si>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</si>
  <si>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</si>
  <si>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</si>
  <si>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</si>
  <si>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</si>
  <si>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</si>
  <si>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</si>
  <si>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</si>
  <si>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</si>
  <si>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</si>
  <si>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</si>
  <si>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</si>
  <si>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</si>
  <si>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</si>
  <si>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</si>
  <si>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</si>
  <si>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</si>
  <si>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</si>
  <si>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</si>
  <si>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</si>
  <si>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</si>
  <si>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</si>
  <si>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</si>
  <si>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</si>
  <si>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</si>
  <si>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</si>
  <si>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</si>
  <si>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</si>
  <si>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</si>
  <si>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</si>
  <si>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</si>
  <si>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</si>
  <si>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</si>
  <si>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</si>
  <si>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</si>
  <si>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</si>
  <si>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</si>
  <si>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</si>
  <si>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</si>
  <si>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</si>
  <si>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</si>
  <si>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</si>
  <si>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</si>
  <si>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</si>
  <si>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</si>
  <si>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</si>
  <si>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</si>
  <si>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</si>
  <si>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</si>
  <si>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</si>
  <si>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</si>
  <si>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</si>
  <si>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</si>
  <si>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</si>
  <si>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</si>
  <si>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</si>
  <si>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</si>
  <si>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</si>
  <si>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</si>
  <si>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</si>
  <si>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</si>
  <si>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</si>
  <si>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</si>
  <si>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</si>
  <si>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</si>
  <si>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</si>
  <si>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</si>
  <si>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</si>
  <si>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</si>
  <si>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</si>
  <si>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</si>
  <si>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</si>
  <si>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</si>
  <si>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</si>
  <si>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</si>
  <si>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</si>
  <si>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</si>
  <si>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</si>
  <si>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</si>
  <si>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</si>
  <si>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</si>
  <si>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</si>
  <si>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</si>
  <si>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</si>
  <si>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</si>
  <si>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</si>
  <si>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</si>
  <si>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</si>
  <si>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</si>
  <si>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</si>
  <si>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</si>
  <si>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</si>
  <si>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</si>
  <si>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</si>
  <si>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</si>
  <si>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</si>
  <si>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</si>
  <si>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</si>
  <si>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</si>
  <si>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</si>
  <si>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</si>
  <si>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</si>
  <si>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</si>
  <si>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</si>
  <si>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</si>
  <si>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</si>
  <si>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</si>
  <si>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</si>
  <si>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</si>
  <si>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</si>
  <si>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</si>
  <si>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</si>
  <si>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</si>
  <si>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</si>
  <si>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</si>
  <si>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</si>
  <si>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</si>
  <si>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</si>
  <si>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</si>
  <si>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</si>
  <si>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</si>
  <si>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</si>
  <si>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</si>
  <si>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</si>
  <si>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</si>
  <si>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</si>
  <si>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</si>
  <si>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</si>
  <si>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</si>
  <si>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</si>
  <si>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</si>
  <si>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</si>
  <si>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</si>
  <si>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</si>
  <si>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</si>
  <si>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</si>
  <si>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</si>
  <si>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</si>
  <si>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</si>
  <si>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</si>
  <si>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</si>
  <si>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</si>
  <si>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</si>
  <si>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</si>
  <si>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</si>
  <si>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</si>
  <si>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</si>
  <si>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</si>
  <si>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</si>
  <si>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</si>
  <si>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</si>
  <si>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</si>
  <si>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</si>
  <si>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</si>
  <si>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</si>
  <si>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</si>
  <si>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</si>
  <si>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</si>
  <si>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</si>
  <si>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</si>
  <si>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</si>
  <si>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</si>
  <si>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</si>
  <si>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</si>
  <si>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</si>
  <si>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</si>
  <si>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</si>
  <si>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</si>
  <si>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</si>
  <si>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</si>
  <si>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</si>
  <si>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</si>
  <si>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</si>
  <si>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</si>
  <si>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</si>
  <si>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</si>
  <si>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</si>
  <si>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</si>
  <si>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</si>
  <si>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</si>
  <si>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</si>
  <si>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</si>
  <si>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</si>
  <si>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</si>
  <si>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</si>
  <si>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</si>
  <si>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</si>
  <si>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</si>
  <si>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</si>
  <si>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</si>
  <si>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</si>
  <si>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</si>
  <si>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</si>
  <si>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</si>
  <si>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</si>
  <si>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</si>
  <si>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</si>
  <si>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</si>
  <si>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</si>
  <si>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</si>
  <si>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</si>
  <si>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</si>
  <si>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</si>
  <si>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</si>
  <si>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</si>
  <si>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</si>
  <si>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</si>
  <si>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</si>
  <si>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</si>
  <si>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</si>
  <si>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</si>
  <si>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</si>
  <si>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</si>
  <si>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</si>
  <si>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</si>
  <si>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</si>
  <si>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</si>
  <si>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</si>
  <si>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</si>
  <si>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</si>
  <si>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</si>
  <si>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</si>
  <si>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</si>
  <si>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</si>
  <si>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</si>
  <si>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</si>
  <si>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</si>
  <si>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</si>
  <si>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</si>
  <si>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</si>
  <si>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</si>
  <si>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</si>
  <si>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</si>
  <si>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</si>
  <si>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</si>
  <si>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</si>
  <si>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</si>
  <si>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</si>
  <si>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</si>
  <si>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</si>
  <si>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</si>
  <si>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</si>
  <si>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</si>
  <si>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</si>
  <si>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</si>
  <si>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</si>
  <si>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</si>
  <si>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</si>
  <si>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</si>
  <si>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</si>
  <si>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</si>
  <si>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</si>
  <si>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</si>
  <si>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</si>
  <si>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</si>
  <si>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</si>
  <si>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</si>
  <si>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</si>
  <si>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</si>
  <si>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</si>
  <si>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</si>
  <si>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</si>
  <si>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</si>
  <si>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</si>
  <si>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</si>
  <si>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</si>
  <si>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</si>
  <si>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</si>
  <si>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</si>
  <si>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</si>
  <si>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</si>
  <si>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</si>
  <si>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</si>
  <si>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</si>
  <si>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</si>
  <si>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</si>
  <si>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</si>
  <si>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</si>
  <si>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</si>
  <si>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</si>
  <si>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</si>
  <si>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</si>
  <si>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</si>
  <si>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</si>
  <si>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</si>
  <si>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</si>
  <si>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</si>
  <si>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</si>
  <si>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</si>
  <si>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</si>
  <si>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</si>
  <si>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</si>
  <si>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</si>
  <si>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</si>
  <si>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</si>
  <si>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</si>
  <si>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</si>
  <si>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</si>
  <si>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</si>
  <si>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</si>
  <si>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</si>
  <si>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</si>
  <si>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</si>
  <si>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</si>
  <si>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</si>
  <si>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</si>
  <si>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</si>
  <si>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</si>
  <si>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</si>
  <si>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</si>
  <si>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</si>
  <si>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</si>
  <si>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</si>
  <si>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</si>
  <si>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</si>
  <si>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</si>
  <si>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</si>
  <si>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</si>
  <si>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</si>
  <si>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</si>
  <si>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</si>
  <si>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</si>
  <si>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</si>
  <si>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</si>
  <si>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</si>
  <si>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</si>
  <si>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</si>
  <si>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</si>
  <si>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</si>
  <si>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</si>
  <si>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</si>
  <si>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</si>
  <si>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</si>
  <si>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</si>
  <si>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</si>
  <si>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</si>
  <si>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</si>
  <si>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</si>
  <si>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</si>
  <si>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</si>
  <si>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</si>
  <si>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</si>
  <si>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</si>
  <si>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</si>
  <si>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</si>
  <si>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</si>
  <si>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</si>
  <si>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</si>
  <si>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</si>
  <si>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</si>
  <si>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</si>
  <si>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</si>
  <si>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</si>
  <si>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</si>
  <si>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</si>
  <si>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</si>
  <si>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</si>
  <si>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</si>
  <si>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</si>
  <si>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</si>
  <si>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</si>
  <si>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</si>
  <si>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</si>
  <si>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</si>
  <si>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</si>
  <si>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</si>
  <si>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</si>
  <si>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</si>
  <si>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</si>
  <si>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</si>
  <si>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</si>
  <si>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</si>
  <si>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</si>
  <si>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</si>
  <si>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</si>
  <si>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</si>
  <si>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</si>
  <si>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</si>
  <si>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</si>
  <si>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</si>
  <si>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</si>
  <si>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</si>
  <si>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</si>
  <si>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</si>
  <si>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</si>
  <si>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</si>
  <si>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</si>
  <si>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</si>
  <si>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</si>
  <si>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</si>
  <si>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</si>
  <si>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</si>
  <si>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</si>
  <si>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</si>
  <si>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</si>
  <si>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</si>
  <si>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</si>
  <si>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</si>
  <si>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</si>
  <si>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</si>
  <si>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</si>
  <si>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</si>
  <si>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</si>
  <si>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</si>
  <si>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</si>
  <si>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</si>
  <si>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</si>
  <si>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</si>
  <si>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</si>
  <si>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</si>
  <si>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</si>
  <si>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</si>
  <si>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</si>
  <si>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</si>
  <si>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</si>
  <si>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</si>
  <si>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</si>
  <si>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</si>
  <si>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</si>
  <si>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</si>
  <si>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</si>
  <si>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</si>
  <si>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</si>
  <si>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</si>
  <si>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</si>
  <si>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</si>
  <si>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</si>
  <si>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</si>
  <si>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</si>
  <si>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</si>
  <si>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</si>
  <si>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</si>
  <si>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</si>
  <si>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</si>
  <si>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</si>
  <si>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</si>
  <si>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</si>
  <si>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</si>
  <si>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</si>
  <si>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</si>
  <si>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</si>
  <si>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</si>
  <si>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</si>
  <si>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</si>
  <si>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</si>
  <si>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</si>
  <si>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</si>
  <si>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</si>
  <si>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</si>
  <si>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</si>
  <si>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</si>
  <si>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</si>
  <si>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</si>
  <si>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</si>
  <si>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</si>
  <si>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</si>
  <si>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</si>
  <si>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</si>
  <si>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</si>
  <si>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</si>
  <si>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</si>
  <si>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</si>
  <si>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</si>
  <si>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</si>
  <si>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</si>
  <si>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</si>
  <si>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</si>
  <si>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</si>
  <si>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</si>
  <si>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</si>
  <si>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</si>
  <si>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</si>
  <si>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</si>
  <si>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</si>
  <si>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</si>
  <si>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</si>
  <si>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</si>
  <si>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</si>
  <si>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</si>
  <si>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</si>
  <si>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</si>
  <si>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</si>
  <si>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</si>
  <si>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</si>
  <si>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</si>
  <si>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</si>
  <si>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</si>
  <si>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</si>
  <si>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</si>
  <si>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</si>
  <si>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</si>
  <si>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</si>
  <si>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</si>
  <si>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</si>
  <si>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</si>
  <si>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</si>
  <si>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</si>
  <si>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</si>
  <si>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</si>
  <si>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</si>
  <si>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</si>
  <si>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</si>
  <si>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</si>
  <si>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</si>
  <si>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</si>
  <si>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</si>
  <si>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</si>
  <si>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</si>
  <si>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</si>
  <si>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</si>
  <si>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</si>
  <si>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</si>
  <si>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</si>
  <si>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</si>
  <si>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</si>
  <si>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</si>
  <si>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</si>
  <si>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</si>
  <si>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</si>
  <si>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</si>
  <si>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</si>
  <si>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</si>
  <si>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</si>
  <si>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</si>
  <si>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</si>
  <si>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</si>
  <si>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</si>
  <si>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</si>
  <si>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</si>
  <si>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</si>
  <si>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</si>
  <si>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</si>
  <si>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</si>
  <si>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</si>
  <si>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</si>
  <si>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</si>
  <si>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</si>
  <si>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</si>
  <si>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</si>
  <si>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</si>
  <si>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</si>
  <si>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</si>
  <si>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</si>
  <si>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</si>
  <si>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</si>
  <si>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</si>
  <si>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</si>
  <si>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</si>
  <si>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</si>
  <si>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</si>
  <si>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</si>
  <si>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</si>
  <si>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</si>
  <si>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</si>
  <si>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</si>
  <si>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</si>
  <si>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</si>
  <si>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</si>
  <si>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</si>
  <si>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</si>
  <si>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</si>
  <si>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</si>
  <si>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</si>
  <si>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</si>
  <si>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</si>
  <si>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</si>
  <si>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</si>
  <si>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</si>
  <si>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</si>
  <si>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</si>
  <si>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</si>
  <si>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</si>
  <si>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</si>
  <si>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</si>
  <si>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</si>
  <si>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</si>
  <si>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</si>
  <si>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</si>
  <si>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</si>
  <si>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</si>
  <si>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</si>
  <si>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</si>
  <si>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</si>
  <si>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</si>
  <si>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</si>
  <si>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</si>
  <si>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</si>
  <si>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</si>
  <si>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</si>
  <si>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</si>
  <si>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</si>
  <si>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</si>
  <si>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</si>
  <si>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</si>
  <si>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</si>
  <si>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</si>
  <si>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</si>
  <si>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</si>
  <si>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</si>
  <si>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</si>
  <si>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</si>
  <si>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</si>
  <si>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</si>
  <si>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</si>
  <si>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</si>
  <si>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</si>
  <si>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</si>
  <si>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</si>
  <si>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</si>
  <si>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</si>
  <si>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</si>
  <si>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</si>
  <si>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</si>
  <si>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</si>
  <si>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</si>
  <si>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</si>
  <si>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</si>
  <si>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</si>
  <si>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</si>
  <si>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</si>
  <si>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</si>
  <si>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</si>
  <si>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</si>
  <si>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</si>
  <si>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</si>
  <si>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</si>
  <si>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</si>
  <si>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</si>
  <si>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</si>
  <si>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</si>
  <si>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</si>
  <si>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</si>
  <si>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</si>
  <si>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</si>
  <si>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</si>
  <si>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</si>
  <si>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</si>
  <si>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</si>
  <si>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</si>
  <si>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</si>
  <si>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</si>
  <si>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</si>
  <si>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</si>
  <si>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</si>
  <si>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</si>
  <si>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</si>
  <si>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</si>
  <si>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</si>
  <si>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</si>
  <si>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</si>
  <si>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</si>
  <si>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</si>
  <si>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</si>
  <si>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</si>
  <si>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</si>
  <si>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</si>
  <si>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</si>
  <si>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</si>
  <si>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</si>
  <si>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</si>
  <si>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</si>
  <si>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</si>
  <si>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</si>
  <si>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</si>
  <si>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</si>
  <si>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</si>
  <si>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</si>
  <si>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</si>
  <si>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</si>
  <si>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</si>
  <si>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</si>
  <si>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</si>
  <si>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</si>
  <si>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</si>
  <si>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</si>
  <si>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</si>
  <si>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</si>
  <si>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</si>
  <si>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</si>
  <si>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</si>
  <si>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</si>
  <si>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</si>
  <si>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</si>
  <si>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</si>
  <si>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</si>
  <si>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</si>
  <si>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</si>
  <si>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</si>
  <si>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</si>
  <si>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</si>
  <si>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</si>
  <si>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</si>
  <si>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</si>
  <si>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</si>
  <si>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</si>
  <si>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</si>
  <si>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</si>
  <si>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</si>
  <si>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</si>
  <si>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</si>
  <si>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</si>
  <si>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</si>
  <si>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</si>
  <si>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</si>
  <si>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</si>
  <si>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</si>
  <si>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</si>
  <si>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</si>
  <si>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</si>
  <si>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</si>
  <si>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</si>
  <si>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</si>
  <si>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</si>
  <si>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</si>
  <si>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</si>
  <si>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</si>
  <si>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</si>
  <si>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</si>
  <si>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</si>
  <si>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</si>
  <si>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</si>
  <si>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</si>
  <si>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</si>
  <si>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</si>
  <si>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</si>
  <si>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</si>
  <si>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</si>
  <si>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</si>
  <si>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</si>
  <si>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</si>
  <si>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</si>
  <si>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</si>
  <si>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</si>
  <si>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</si>
  <si>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</si>
  <si>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</si>
  <si>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</si>
  <si>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</si>
  <si>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</si>
  <si>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</si>
  <si>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</si>
  <si>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</si>
  <si>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</si>
  <si>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</si>
  <si>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</si>
  <si>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</si>
  <si>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</si>
  <si>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</si>
  <si>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</si>
  <si>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</si>
  <si>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</si>
  <si>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</si>
  <si>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</si>
  <si>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</si>
  <si>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</si>
  <si>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</si>
  <si>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</si>
  <si>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</si>
  <si>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</si>
  <si>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</si>
  <si>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</si>
  <si>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</si>
  <si>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</si>
  <si>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</si>
  <si>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</si>
  <si>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</si>
  <si>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</si>
  <si>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</si>
  <si>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</si>
  <si>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</si>
  <si>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</si>
  <si>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</si>
  <si>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</si>
  <si>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</si>
  <si>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</si>
  <si>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</si>
  <si>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</si>
  <si>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</si>
  <si>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</si>
  <si>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</si>
  <si>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</si>
  <si>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</si>
  <si>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</si>
  <si>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</si>
  <si>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</si>
  <si>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</si>
  <si>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</si>
  <si>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</si>
  <si>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</si>
  <si>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</si>
  <si>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</si>
  <si>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</si>
  <si>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</si>
  <si>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</si>
  <si>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</si>
  <si>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</si>
  <si>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</si>
  <si>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</si>
  <si>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</si>
  <si>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</si>
  <si>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</si>
  <si>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</si>
  <si>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</si>
  <si>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</si>
  <si>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</si>
  <si>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</si>
  <si>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</si>
  <si>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</si>
  <si>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</si>
  <si>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</si>
  <si>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</si>
  <si>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</si>
  <si>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</si>
  <si>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</si>
  <si>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</si>
  <si>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</si>
  <si>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</si>
  <si>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</si>
  <si>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</si>
  <si>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</si>
  <si>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</si>
  <si>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</si>
  <si>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</si>
  <si>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</si>
  <si>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</si>
  <si>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</si>
  <si>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</si>
  <si>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</si>
  <si>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</si>
  <si>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</si>
  <si>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</si>
  <si>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</si>
  <si>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</si>
  <si>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</si>
  <si>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</si>
  <si>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</si>
  <si>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</si>
  <si>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</si>
  <si>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</si>
  <si>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</si>
  <si>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</si>
  <si>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</si>
  <si>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</si>
  <si>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</si>
  <si>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</si>
  <si>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</si>
  <si>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</si>
  <si>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</si>
  <si>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</si>
  <si>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</si>
  <si>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</si>
  <si>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</si>
  <si>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</si>
  <si>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</si>
  <si>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</si>
  <si>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</si>
  <si>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</si>
  <si>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</si>
  <si>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</si>
  <si>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</si>
  <si>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</si>
  <si>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</si>
  <si>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</si>
  <si>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</si>
  <si>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</si>
  <si>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</si>
  <si>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</si>
  <si>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</si>
  <si>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</si>
  <si>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</si>
  <si>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</si>
  <si>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</si>
  <si>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</si>
  <si>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</si>
  <si>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</si>
  <si>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</si>
  <si>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</si>
  <si>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</si>
  <si>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</si>
  <si>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</si>
  <si>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</si>
  <si>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</si>
  <si>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</si>
  <si>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</si>
  <si>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</si>
  <si>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</si>
  <si>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</si>
  <si>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</si>
  <si>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</si>
  <si>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</si>
  <si>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</si>
  <si>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</si>
  <si>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</si>
  <si>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</si>
  <si>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</si>
  <si>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</si>
  <si>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</si>
  <si>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</si>
  <si>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</si>
  <si>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</si>
  <si>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</si>
  <si>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</si>
  <si>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</si>
  <si>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</si>
  <si>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</si>
  <si>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</si>
  <si>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</si>
  <si>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</si>
  <si>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</si>
  <si>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</si>
  <si>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</si>
  <si>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</si>
  <si>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</si>
  <si>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</si>
  <si>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</si>
  <si>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</si>
  <si>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</si>
  <si>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</si>
  <si>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</si>
  <si>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</si>
  <si>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</si>
  <si>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</si>
  <si>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</si>
  <si>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</si>
  <si>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</si>
  <si>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</si>
  <si>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</si>
  <si>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</si>
  <si>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</si>
  <si>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</si>
  <si>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</si>
  <si>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</si>
  <si>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</si>
  <si>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</si>
  <si>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</si>
  <si>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</si>
  <si>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</si>
  <si>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</si>
  <si>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</si>
  <si>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</si>
  <si>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</si>
  <si>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</si>
  <si>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</si>
  <si>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</si>
  <si>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</si>
  <si>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</si>
  <si>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</si>
  <si>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</si>
  <si>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</si>
  <si>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</si>
  <si>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</si>
  <si>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</si>
  <si>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</si>
  <si>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</si>
  <si>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</si>
  <si>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</si>
  <si>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</si>
  <si>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</si>
  <si>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</si>
  <si>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</si>
  <si>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</si>
  <si>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</si>
  <si>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</si>
  <si>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</si>
  <si>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</si>
  <si>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</si>
  <si>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</si>
  <si>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</si>
  <si>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</si>
  <si>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</si>
  <si>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</si>
  <si>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</si>
  <si>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</si>
  <si>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</si>
  <si>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</si>
  <si>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</si>
  <si>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</si>
  <si>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</si>
  <si>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</si>
  <si>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</si>
  <si>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</si>
  <si>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</si>
  <si>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</si>
  <si>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</si>
  <si>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</si>
  <si>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</si>
  <si>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</si>
  <si>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</si>
  <si>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</si>
  <si>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</si>
  <si>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</si>
  <si>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</si>
  <si>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</si>
  <si>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</si>
  <si>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</si>
  <si>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</si>
  <si>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</si>
  <si>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</si>
  <si>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</si>
  <si>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</si>
  <si>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</si>
  <si>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</si>
  <si>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</si>
  <si>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</si>
  <si>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</si>
  <si>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</si>
  <si>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</si>
  <si>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</si>
  <si>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</si>
  <si>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</si>
  <si>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</si>
  <si>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</si>
  <si>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</si>
  <si>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</si>
  <si>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</si>
  <si>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</si>
  <si>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</si>
  <si>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</si>
  <si>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</si>
  <si>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</si>
  <si>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</si>
  <si>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</si>
  <si>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</si>
  <si>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</si>
  <si>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</si>
  <si>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</si>
  <si>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</si>
  <si>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</si>
  <si>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</si>
  <si>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</si>
  <si>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</si>
  <si>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</si>
  <si>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</si>
  <si>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</si>
  <si>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</si>
  <si>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</si>
  <si>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</si>
  <si>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</si>
  <si>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</si>
  <si>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</si>
  <si>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</si>
  <si>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</si>
  <si>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</si>
  <si>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</si>
  <si>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</si>
  <si>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</si>
  <si>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</si>
  <si>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</si>
  <si>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</si>
  <si>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</si>
  <si>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</si>
  <si>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</si>
  <si>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</si>
  <si>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</si>
  <si>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</si>
  <si>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</si>
  <si>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</si>
  <si>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</si>
  <si>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</si>
  <si>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</si>
  <si>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</si>
  <si>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</si>
  <si>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</si>
  <si>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</si>
  <si>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</si>
  <si>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</si>
  <si>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</si>
  <si>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</si>
  <si>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</si>
  <si>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</si>
  <si>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</si>
  <si>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</si>
  <si>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</si>
  <si>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</si>
  <si>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</si>
  <si>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</si>
  <si>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</si>
  <si>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</si>
  <si>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</si>
  <si>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</si>
  <si>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</si>
  <si>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</si>
  <si>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</si>
  <si>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</si>
  <si>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</si>
  <si>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</si>
  <si>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</si>
  <si>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</si>
  <si>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</si>
  <si>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</si>
  <si>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</si>
  <si>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</si>
  <si>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</si>
  <si>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</si>
  <si>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</si>
  <si>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</si>
  <si>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</si>
  <si>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</si>
  <si>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</si>
  <si>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</si>
  <si>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</si>
  <si>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</si>
  <si>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</si>
  <si>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</si>
  <si>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</si>
  <si>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</si>
  <si>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</si>
  <si>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</si>
  <si>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</si>
  <si>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</si>
  <si>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</si>
  <si>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</si>
  <si>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</si>
  <si>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</si>
  <si>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</si>
  <si>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</si>
  <si>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</si>
  <si>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</si>
  <si>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</si>
  <si>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</si>
  <si>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</si>
  <si>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</si>
  <si>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</si>
  <si>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</si>
  <si>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</si>
  <si>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</si>
  <si>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</si>
  <si>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</si>
  <si>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</si>
  <si>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</si>
  <si>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</si>
  <si>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</si>
  <si>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</si>
  <si>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</si>
  <si>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</si>
  <si>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</si>
  <si>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</si>
  <si>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</si>
  <si>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</si>
  <si>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</si>
  <si>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</si>
  <si>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</si>
  <si>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</si>
  <si>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</si>
  <si>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</si>
  <si>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</si>
  <si>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</si>
  <si>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</si>
  <si>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</si>
  <si>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</si>
  <si>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</si>
  <si>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</si>
  <si>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</si>
  <si>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</si>
  <si>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</si>
  <si>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</si>
  <si>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</si>
  <si>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</si>
  <si>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</si>
  <si>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</si>
  <si>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</si>
  <si>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</si>
  <si>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</si>
  <si>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</si>
  <si>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</si>
  <si>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</si>
  <si>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</si>
  <si>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</si>
  <si>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</si>
  <si>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</si>
  <si>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</si>
  <si>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</si>
  <si>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</si>
  <si>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</si>
  <si>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</si>
  <si>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</si>
  <si>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</si>
  <si>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</si>
  <si>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</si>
  <si>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</si>
  <si>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</si>
  <si>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</si>
  <si>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</si>
  <si>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</si>
  <si>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</si>
  <si>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</si>
  <si>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</si>
  <si>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</si>
  <si>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</si>
  <si>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</si>
  <si>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</si>
  <si>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</si>
  <si>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</si>
  <si>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</si>
  <si>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</si>
  <si>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</si>
  <si>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</si>
  <si>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</si>
  <si>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</si>
  <si>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</si>
  <si>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</si>
  <si>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</si>
  <si>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</si>
  <si>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</si>
  <si>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</si>
  <si>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</si>
  <si>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</si>
  <si>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</si>
  <si>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</si>
  <si>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</si>
  <si>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</si>
  <si>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</si>
  <si>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</si>
  <si>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</si>
  <si>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</si>
  <si>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</si>
  <si>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</si>
  <si>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</si>
  <si>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</si>
  <si>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</si>
  <si>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</si>
  <si>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</si>
  <si>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</si>
  <si>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</si>
  <si>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</si>
  <si>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</si>
  <si>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</si>
  <si>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</si>
  <si>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</si>
  <si>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</si>
  <si>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</si>
  <si>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</si>
  <si>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</si>
  <si>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</si>
  <si>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</si>
  <si>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</si>
  <si>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</si>
  <si>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</si>
  <si>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</si>
  <si>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</si>
  <si>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</si>
  <si>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</si>
  <si>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</si>
  <si>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</si>
  <si>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</si>
  <si>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</si>
  <si>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</si>
  <si>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</si>
  <si>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</si>
  <si>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</si>
  <si>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</si>
  <si>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</si>
  <si>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</si>
  <si>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</si>
  <si>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</si>
  <si>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</si>
  <si>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</si>
  <si>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</si>
  <si>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</si>
  <si>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</si>
  <si>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</si>
  <si>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</si>
  <si>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</si>
  <si>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</si>
  <si>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</si>
  <si>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</si>
  <si>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</si>
  <si>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</si>
  <si>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</si>
  <si>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</si>
  <si>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</si>
  <si>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</si>
  <si>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</si>
  <si>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</si>
  <si>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</si>
  <si>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</si>
  <si>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</si>
  <si>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</si>
  <si>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</si>
  <si>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</si>
  <si>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</si>
  <si>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</si>
  <si>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</si>
  <si>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</si>
  <si>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</si>
  <si>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</si>
  <si>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</si>
  <si>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</si>
  <si>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</si>
  <si>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</si>
  <si>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</si>
  <si>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</si>
  <si>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</si>
  <si>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</si>
  <si>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</si>
  <si>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</si>
  <si>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</si>
  <si>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</si>
  <si>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</si>
  <si>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</si>
  <si>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</si>
  <si>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</si>
  <si>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</si>
  <si>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</si>
  <si>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</si>
  <si>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</si>
  <si>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</si>
  <si>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</si>
  <si>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</si>
  <si>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</si>
  <si>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</si>
  <si>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</si>
  <si>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</si>
  <si>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</si>
  <si>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</si>
  <si>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</si>
  <si>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</si>
  <si>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</si>
  <si>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</si>
  <si>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</si>
  <si>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</si>
  <si>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</si>
  <si>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</si>
  <si>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</si>
  <si>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</si>
  <si>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</si>
  <si>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</si>
  <si>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</si>
  <si>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</si>
  <si>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</si>
  <si>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</si>
  <si>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</si>
  <si>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</si>
  <si>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</si>
  <si>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</si>
  <si>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</si>
  <si>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</si>
  <si>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</si>
  <si>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</si>
  <si>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</si>
  <si>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</si>
  <si>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</si>
  <si>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</si>
  <si>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</si>
  <si>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</si>
  <si>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</si>
  <si>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</si>
  <si>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</si>
  <si>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</si>
  <si>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</si>
  <si>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</si>
  <si>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</si>
  <si>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</si>
  <si>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</si>
  <si>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</si>
  <si>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</si>
  <si>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</si>
  <si>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</si>
  <si>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</si>
  <si>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</si>
  <si>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</si>
  <si>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</si>
  <si>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</si>
  <si>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</si>
  <si>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</si>
  <si>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</si>
  <si>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</si>
  <si>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</si>
  <si>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</si>
  <si>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</si>
  <si>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</si>
  <si>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</si>
  <si>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</si>
  <si>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</si>
  <si>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</si>
  <si>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</si>
  <si>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</si>
  <si>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</si>
  <si>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</si>
  <si>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</si>
  <si>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</si>
  <si>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</si>
  <si>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</si>
  <si>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</si>
  <si>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</si>
  <si>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</si>
  <si>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</si>
  <si>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</si>
  <si>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</si>
  <si>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</si>
  <si>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</si>
  <si>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</si>
  <si>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</si>
  <si>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</si>
  <si>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</si>
  <si>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</si>
  <si>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</si>
  <si>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</si>
  <si>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</si>
  <si>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</si>
  <si>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</si>
  <si>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</si>
  <si>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</si>
  <si>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</si>
  <si>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</si>
  <si>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</si>
  <si>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</si>
  <si>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</si>
  <si>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</si>
  <si>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</si>
  <si>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</si>
  <si>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</si>
  <si>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</si>
  <si>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</si>
  <si>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</si>
  <si>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</si>
  <si>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</si>
  <si>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</si>
  <si>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</si>
  <si>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</si>
  <si>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</si>
  <si>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</si>
  <si>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</si>
  <si>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</si>
  <si>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</si>
  <si>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</si>
  <si>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</si>
  <si>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</si>
  <si>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</si>
  <si>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</si>
  <si>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</si>
  <si>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</si>
  <si>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</si>
  <si>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</si>
  <si>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</si>
  <si>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</si>
  <si>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</si>
  <si>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</si>
  <si>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</si>
  <si>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</si>
  <si>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</si>
  <si>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</si>
  <si>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</si>
  <si>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</si>
  <si>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</si>
  <si>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</si>
  <si>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</si>
  <si>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</si>
  <si>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</si>
  <si>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</si>
  <si>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</si>
  <si>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</si>
  <si>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</si>
  <si>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</si>
  <si>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</si>
  <si>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</si>
  <si>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</si>
  <si>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</si>
  <si>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</si>
  <si>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</si>
  <si>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</si>
  <si>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</si>
  <si>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</si>
  <si>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</si>
  <si>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</si>
  <si>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</si>
  <si>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</si>
  <si>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</si>
  <si>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</si>
  <si>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</si>
  <si>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</si>
  <si>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</si>
  <si>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</si>
  <si>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</si>
  <si>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</si>
  <si>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</si>
  <si>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</si>
  <si>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</si>
  <si>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</si>
  <si>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</si>
  <si>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</si>
  <si>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</si>
  <si>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</si>
  <si>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</si>
  <si>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</si>
  <si>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</si>
  <si>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</si>
  <si>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</si>
  <si>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</si>
  <si>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</si>
  <si>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</si>
  <si>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</si>
  <si>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</si>
  <si>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</si>
  <si>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</si>
  <si>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</si>
  <si>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</si>
  <si>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</si>
  <si>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</si>
  <si>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</si>
  <si>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</si>
  <si>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</si>
  <si>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</si>
  <si>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</si>
  <si>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</si>
  <si>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</si>
  <si>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</si>
  <si>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</si>
  <si>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</si>
  <si>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</si>
  <si>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</si>
  <si>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</si>
  <si>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</si>
  <si>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</si>
  <si>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</si>
  <si>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</si>
  <si>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</si>
  <si>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</si>
  <si>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</si>
  <si>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</si>
  <si>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</si>
  <si>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</si>
  <si>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</si>
  <si>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</si>
  <si>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</si>
  <si>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</si>
  <si>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</si>
  <si>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</si>
  <si>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</si>
  <si>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</si>
  <si>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</si>
  <si>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</si>
  <si>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</si>
  <si>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</si>
  <si>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</si>
  <si>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</si>
  <si>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</si>
  <si>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</si>
  <si>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</si>
  <si>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</si>
  <si>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</si>
  <si>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</si>
  <si>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</si>
  <si>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</si>
  <si>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</si>
  <si>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</si>
  <si>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</si>
  <si>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</si>
  <si>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</si>
  <si>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</si>
  <si>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</si>
  <si>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</si>
  <si>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</si>
  <si>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</si>
  <si>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</si>
  <si>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</si>
  <si>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</si>
  <si>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</si>
  <si>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</si>
  <si>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</si>
  <si>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</si>
  <si>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</si>
  <si>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</si>
  <si>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</si>
  <si>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</si>
  <si>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</si>
  <si>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</si>
  <si>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</si>
  <si>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</si>
  <si>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</si>
  <si>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</si>
  <si>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</si>
  <si>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</si>
  <si>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</si>
  <si>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</si>
  <si>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</si>
  <si>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</si>
  <si>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</si>
  <si>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</si>
  <si>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</si>
  <si>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</si>
  <si>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</si>
  <si>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</si>
  <si>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</si>
  <si>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</si>
  <si>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</si>
  <si>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</si>
  <si>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</si>
  <si>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</si>
  <si>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</si>
  <si>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</si>
  <si>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</si>
  <si>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</si>
  <si>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</si>
  <si>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</si>
  <si>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</si>
  <si>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</si>
  <si>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</si>
  <si>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</si>
  <si>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</si>
  <si>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</si>
  <si>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</si>
  <si>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</si>
  <si>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</si>
  <si>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</si>
  <si>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</si>
  <si>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</si>
  <si>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</si>
  <si>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</si>
  <si>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</si>
  <si>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</si>
  <si>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</si>
  <si>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</si>
  <si>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</si>
  <si>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</si>
  <si>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</si>
  <si>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</si>
  <si>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</si>
  <si>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</si>
  <si>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</si>
  <si>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</si>
  <si>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</si>
  <si>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</si>
  <si>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</si>
  <si>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</si>
  <si>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</si>
  <si>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</si>
  <si>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</si>
  <si>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</si>
  <si>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</si>
  <si>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</si>
  <si>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</si>
  <si>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</si>
  <si>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</si>
  <si>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</si>
  <si>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</si>
  <si>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</si>
  <si>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</si>
  <si>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</si>
  <si>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</si>
  <si>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</si>
  <si>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</si>
  <si>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</si>
  <si>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</si>
  <si>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</si>
  <si>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</si>
  <si>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</si>
  <si>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</si>
  <si>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</si>
  <si>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</si>
  <si>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</si>
  <si>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</si>
  <si>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</si>
  <si>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</si>
  <si>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</si>
  <si>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</si>
  <si>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</si>
  <si>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</si>
  <si>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</si>
  <si>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</si>
  <si>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</si>
  <si>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</si>
  <si>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</si>
  <si>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</si>
  <si>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</si>
  <si>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</si>
  <si>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</si>
  <si>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</si>
  <si>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</si>
  <si>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</si>
  <si>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</si>
  <si>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</si>
  <si>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</si>
  <si>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</si>
  <si>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</si>
  <si>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</si>
  <si>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</si>
  <si>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</si>
  <si>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</si>
  <si>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</si>
  <si>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</si>
  <si>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</si>
  <si>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</si>
  <si>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</si>
  <si>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</si>
  <si>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</si>
  <si>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</si>
  <si>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</si>
  <si>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</si>
  <si>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</si>
  <si>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</si>
  <si>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</si>
  <si>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</si>
  <si>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</si>
  <si>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</si>
  <si>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</si>
  <si>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</si>
  <si>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</si>
  <si>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</si>
  <si>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</si>
  <si>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</si>
  <si>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</si>
  <si>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</si>
  <si>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</si>
  <si>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</si>
  <si>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</si>
  <si>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</si>
  <si>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</si>
  <si>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</si>
  <si>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</si>
  <si>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</si>
  <si>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</si>
  <si>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</si>
  <si>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</si>
  <si>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</si>
  <si>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</si>
  <si>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</si>
  <si>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</si>
  <si>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</si>
  <si>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</si>
  <si>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</si>
  <si>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</si>
  <si>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</si>
  <si>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</si>
  <si>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</si>
  <si>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</si>
  <si>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</si>
  <si>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</si>
  <si>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</si>
  <si>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</si>
  <si>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</si>
  <si>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</si>
  <si>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</si>
  <si>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</si>
  <si>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</si>
  <si>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</si>
  <si>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</si>
  <si>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</si>
  <si>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</si>
  <si>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</si>
  <si>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</si>
  <si>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</si>
  <si>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</si>
  <si>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</si>
  <si>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</si>
  <si>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</si>
  <si>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</si>
  <si>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</si>
  <si>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</si>
  <si>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</si>
  <si>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</si>
  <si>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</si>
  <si>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</si>
  <si>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</si>
  <si>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</si>
  <si>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</si>
  <si>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</si>
  <si>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</si>
  <si>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</si>
  <si>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</si>
  <si>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</si>
  <si>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</si>
  <si>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</si>
  <si>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</si>
  <si>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</si>
  <si>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</si>
  <si>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</si>
  <si>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</si>
  <si>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</si>
  <si>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</si>
  <si>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</si>
  <si>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</si>
  <si>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</si>
  <si>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</si>
  <si>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</si>
  <si>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</si>
  <si>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</si>
  <si>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</si>
  <si>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</si>
  <si>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</si>
  <si>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</si>
  <si>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</si>
  <si>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</si>
  <si>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</si>
  <si>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</si>
  <si>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</si>
  <si>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</si>
  <si>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</si>
  <si>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</si>
  <si>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</si>
  <si>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</si>
  <si>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</si>
  <si>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</si>
  <si>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</si>
  <si>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</si>
  <si>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</si>
  <si>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</si>
  <si>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</si>
  <si>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</si>
  <si>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</si>
  <si>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</si>
  <si>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</si>
  <si>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</si>
  <si>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</si>
  <si>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</si>
  <si>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</si>
  <si>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</si>
  <si>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</si>
  <si>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</si>
  <si>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</si>
  <si>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</si>
  <si>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</si>
  <si>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</si>
  <si>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</si>
  <si>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</si>
  <si>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</si>
  <si>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</si>
  <si>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</si>
  <si>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</si>
  <si>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</si>
  <si>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</si>
  <si>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</si>
  <si>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</si>
  <si>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</si>
  <si>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</si>
  <si>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</si>
  <si>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</si>
  <si>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</si>
  <si>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</si>
  <si>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</si>
  <si>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</si>
  <si>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</si>
  <si>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</si>
  <si>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</si>
  <si>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</si>
  <si>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</si>
  <si>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</si>
  <si>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</si>
  <si>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</si>
  <si>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</si>
  <si>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</si>
  <si>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</si>
  <si>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</si>
  <si>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</si>
  <si>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</si>
  <si>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</si>
  <si>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</si>
  <si>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</si>
  <si>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</si>
  <si>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</si>
  <si>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</si>
  <si>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</si>
  <si>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</si>
  <si>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</si>
  <si>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</si>
  <si>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</si>
  <si>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</si>
  <si>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</si>
  <si>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</si>
  <si>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</si>
  <si>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</si>
  <si>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</si>
  <si>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</si>
  <si>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</si>
  <si>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</si>
  <si>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</si>
  <si>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</si>
  <si>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</si>
  <si>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</si>
  <si>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</si>
  <si>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</si>
  <si>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</si>
  <si>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</si>
  <si>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</si>
  <si>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</si>
  <si>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</si>
  <si>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</si>
  <si>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</si>
  <si>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</si>
  <si>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</si>
  <si>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</si>
  <si>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</si>
  <si>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</si>
  <si>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</si>
  <si>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</si>
  <si>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</si>
  <si>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</si>
  <si>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</si>
  <si>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</si>
  <si>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</si>
  <si>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</si>
  <si>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</si>
  <si>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</si>
  <si>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</si>
  <si>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</si>
  <si>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</si>
  <si>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</si>
  <si>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</si>
  <si>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</si>
  <si>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</si>
  <si>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</si>
  <si>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</si>
  <si>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</si>
  <si>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</si>
  <si>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</si>
  <si>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</si>
  <si>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</si>
  <si>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</si>
  <si>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</si>
  <si>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</si>
  <si>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</si>
  <si>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</si>
  <si>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</si>
  <si>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</si>
  <si>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</si>
  <si>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</si>
  <si>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</si>
  <si>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</si>
  <si>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</si>
  <si>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</si>
  <si>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</si>
  <si>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</si>
  <si>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</si>
  <si>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</si>
  <si>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</si>
  <si>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</si>
  <si>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</si>
  <si>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</si>
  <si>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</si>
  <si>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</si>
  <si>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</si>
  <si>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</si>
  <si>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</si>
  <si>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</si>
  <si>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</si>
  <si>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</si>
  <si>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</si>
  <si>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</si>
  <si>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</si>
  <si>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</si>
  <si>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</si>
  <si>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</si>
  <si>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</si>
  <si>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</si>
  <si>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</si>
  <si>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</si>
  <si>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</si>
  <si>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</si>
  <si>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</si>
  <si>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</si>
  <si>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</si>
  <si>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</si>
  <si>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</si>
  <si>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</si>
  <si>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</si>
  <si>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</si>
  <si>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</si>
  <si>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</si>
  <si>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</si>
  <si>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</si>
  <si>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</si>
  <si>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</si>
  <si>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</si>
  <si>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</si>
  <si>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</si>
  <si>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</si>
  <si>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</si>
  <si>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</si>
  <si>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</si>
  <si>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</si>
  <si>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</si>
  <si>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</si>
  <si>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</si>
  <si>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</si>
  <si>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</si>
  <si>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</si>
  <si>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</si>
  <si>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</si>
  <si>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</si>
  <si>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</si>
  <si>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</si>
  <si>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</si>
  <si>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</si>
  <si>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</si>
  <si>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</si>
  <si>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</si>
  <si>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</si>
  <si>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</si>
  <si>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</si>
  <si>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</si>
  <si>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</si>
  <si>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</si>
  <si>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</si>
  <si>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</si>
  <si>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</si>
  <si>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</si>
  <si>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</si>
  <si>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</si>
  <si>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</si>
  <si>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</si>
  <si>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</si>
  <si>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</si>
  <si>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</si>
  <si>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</si>
  <si>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</si>
  <si>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</si>
  <si>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</si>
  <si>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</si>
  <si>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</si>
  <si>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</si>
  <si>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</si>
  <si>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</si>
  <si>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</si>
  <si>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</si>
  <si>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</si>
  <si>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</si>
  <si>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</si>
  <si>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</si>
  <si>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</si>
  <si>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</si>
  <si>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</si>
  <si>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</si>
  <si>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</si>
  <si>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</si>
  <si>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</si>
  <si>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</si>
  <si>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</si>
  <si>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</si>
  <si>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</si>
  <si>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</si>
  <si>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</si>
  <si>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</si>
  <si>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</si>
  <si>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</si>
  <si>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</si>
  <si>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</si>
  <si>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</si>
  <si>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</si>
  <si>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</si>
  <si>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</si>
  <si>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</si>
  <si>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</si>
  <si>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</si>
  <si>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</si>
  <si>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</si>
  <si>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</si>
  <si>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</si>
  <si>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</si>
  <si>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</si>
  <si>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</si>
  <si>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</si>
  <si>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</si>
  <si>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</si>
  <si>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</si>
  <si>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</si>
  <si>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</si>
  <si>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</si>
  <si>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</si>
  <si>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</si>
  <si>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</si>
  <si>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</si>
  <si>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</si>
  <si>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</si>
  <si>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</si>
  <si>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</si>
  <si>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</si>
  <si>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</si>
  <si>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</si>
  <si>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</si>
  <si>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</si>
  <si>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</si>
  <si>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</si>
  <si>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</si>
  <si>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</si>
  <si>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</si>
  <si>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</si>
  <si>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</si>
  <si>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</si>
  <si>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</si>
  <si>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</si>
  <si>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</si>
  <si>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</si>
  <si>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</si>
  <si>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</si>
  <si>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</si>
  <si>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</si>
  <si>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</si>
  <si>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</si>
  <si>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</si>
  <si>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</si>
  <si>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</si>
  <si>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</si>
  <si>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</si>
  <si>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</si>
  <si>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</si>
  <si>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</si>
  <si>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</si>
  <si>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</si>
  <si>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</si>
  <si>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</si>
  <si>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</si>
  <si>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</si>
  <si>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</si>
  <si>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</si>
  <si>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</si>
  <si>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</si>
  <si>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</si>
  <si>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</si>
  <si>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</si>
  <si>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</si>
  <si>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</si>
  <si>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</si>
  <si>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</si>
  <si>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</si>
  <si>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</si>
  <si>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</si>
  <si>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</si>
  <si>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</si>
  <si>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</si>
  <si>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</si>
  <si>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</si>
  <si>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</si>
  <si>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</si>
  <si>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</si>
  <si>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</si>
  <si>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</si>
  <si>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</si>
  <si>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</si>
  <si>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</si>
  <si>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</si>
  <si>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</si>
  <si>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</si>
  <si>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</si>
  <si>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</si>
  <si>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</si>
  <si>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</si>
  <si>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</si>
  <si>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</si>
  <si>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</si>
  <si>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</si>
  <si>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</si>
  <si>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</si>
  <si>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</si>
  <si>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</si>
  <si>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</si>
  <si>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</si>
  <si>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</si>
  <si>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</si>
  <si>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</si>
  <si>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</si>
  <si>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</si>
  <si>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</si>
  <si>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</si>
  <si>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</si>
  <si>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</si>
  <si>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</si>
  <si>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</si>
  <si>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</si>
  <si>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</si>
  <si>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</si>
  <si>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</si>
  <si>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</si>
  <si>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</si>
  <si>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</si>
  <si>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</si>
  <si>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</si>
  <si>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</si>
  <si>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</si>
  <si>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</si>
  <si>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</si>
  <si>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</si>
  <si>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</si>
  <si>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</si>
  <si>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</si>
  <si>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</si>
  <si>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</si>
  <si>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</si>
  <si>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</si>
  <si>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</si>
  <si>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</si>
  <si>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</si>
  <si>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</si>
  <si>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</si>
  <si>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</si>
  <si>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</si>
  <si>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</si>
  <si>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</si>
  <si>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</si>
  <si>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</si>
  <si>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</si>
  <si>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</si>
  <si>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</si>
  <si>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</si>
  <si>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</si>
  <si>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</si>
  <si>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</si>
  <si>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</si>
  <si>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</si>
  <si>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</si>
  <si>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</si>
  <si>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</si>
  <si>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</si>
  <si>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</si>
  <si>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</si>
  <si>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</si>
  <si>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</si>
  <si>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</si>
  <si>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</si>
  <si>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</si>
  <si>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</si>
  <si>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</si>
  <si>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</si>
  <si>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</si>
  <si>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</si>
  <si>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</si>
  <si>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</si>
  <si>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</si>
  <si>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</si>
  <si>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</si>
  <si>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</si>
  <si>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</si>
  <si>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</si>
  <si>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</si>
  <si>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</si>
  <si>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</si>
  <si>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</si>
  <si>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</si>
  <si>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</si>
  <si>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</si>
  <si>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</si>
  <si>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</si>
  <si>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</si>
  <si>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</si>
  <si>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</si>
  <si>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</si>
  <si>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</si>
  <si>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</si>
  <si>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</si>
  <si>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</si>
  <si>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</si>
  <si>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</si>
  <si>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</si>
  <si>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</si>
  <si>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</si>
  <si>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</si>
  <si>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</si>
  <si>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</si>
  <si>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</si>
  <si>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</si>
  <si>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</si>
  <si>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</si>
  <si>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</si>
  <si>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</si>
  <si>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</si>
  <si>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</si>
  <si>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</si>
  <si>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</si>
  <si>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</si>
  <si>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</si>
  <si>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</si>
  <si>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</si>
  <si>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</si>
  <si>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</si>
  <si>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</si>
  <si>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</si>
  <si>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</si>
  <si>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</si>
  <si>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</si>
  <si>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</si>
  <si>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</si>
  <si>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</si>
  <si>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</si>
  <si>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</si>
  <si>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</si>
  <si>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</si>
  <si>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</si>
  <si>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</si>
  <si>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</si>
  <si>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</si>
  <si>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</si>
  <si>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</si>
  <si>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</si>
  <si>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</si>
  <si>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</si>
  <si>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</si>
  <si>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</si>
  <si>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</si>
  <si>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</si>
  <si>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</si>
  <si>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</si>
  <si>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</si>
  <si>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</si>
  <si>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</si>
  <si>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</si>
  <si>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</si>
  <si>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</si>
  <si>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</si>
  <si>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</si>
  <si>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</si>
  <si>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</si>
  <si>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</si>
  <si>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</si>
  <si>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</si>
  <si>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</si>
  <si>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</si>
  <si>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</si>
  <si>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</si>
  <si>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</si>
  <si>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</si>
  <si>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</si>
  <si>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</si>
  <si>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</si>
  <si>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</si>
  <si>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</si>
  <si>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</si>
  <si>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</si>
  <si>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</si>
  <si>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</si>
  <si>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</si>
  <si>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</si>
  <si>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</si>
  <si>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</si>
  <si>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</si>
  <si>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</si>
  <si>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</si>
  <si>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</si>
  <si>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</si>
  <si>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</si>
  <si>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</si>
  <si>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</si>
  <si>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</si>
  <si>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</si>
  <si>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</si>
  <si>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</si>
  <si>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</si>
  <si>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</si>
  <si>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</si>
  <si>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</si>
  <si>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</si>
  <si>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</si>
  <si>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</si>
  <si>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</si>
  <si>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</si>
  <si>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</si>
  <si>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</si>
  <si>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</si>
  <si>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</si>
  <si>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</si>
  <si>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</si>
  <si>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</si>
  <si>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</si>
  <si>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</si>
  <si>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</si>
  <si>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</si>
  <si>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</si>
  <si>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</si>
  <si>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</si>
  <si>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</si>
  <si>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</si>
  <si>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</si>
  <si>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</si>
  <si>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</si>
  <si>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</si>
  <si>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</si>
  <si>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</si>
  <si>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</si>
  <si>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</si>
  <si>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</si>
  <si>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</si>
  <si>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</si>
  <si>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</si>
  <si>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</si>
  <si>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</si>
  <si>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</si>
  <si>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</si>
  <si>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</si>
  <si>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</si>
  <si>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</si>
  <si>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</si>
  <si>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</si>
  <si>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</si>
  <si>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</si>
  <si>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</si>
  <si>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</si>
  <si>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</si>
  <si>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</si>
  <si>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</si>
  <si>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</si>
  <si>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</si>
  <si>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</si>
  <si>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</si>
  <si>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</si>
  <si>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</si>
  <si>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</si>
  <si>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</si>
  <si>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</si>
  <si>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</si>
  <si>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</si>
  <si>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</si>
  <si>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</si>
  <si>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</si>
  <si>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</si>
  <si>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</si>
  <si>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</si>
  <si>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</si>
  <si>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</si>
  <si>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</si>
  <si>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</si>
  <si>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</si>
  <si>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</si>
  <si>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</si>
  <si>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</si>
  <si>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</si>
  <si>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</si>
  <si>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</si>
  <si>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</si>
  <si>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</si>
  <si>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</si>
  <si>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</si>
  <si>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</si>
  <si>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</si>
  <si>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</si>
  <si>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</si>
  <si>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</si>
  <si>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</si>
  <si>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</si>
  <si>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</si>
  <si>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</si>
  <si>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</si>
  <si>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</si>
  <si>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</si>
  <si>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</si>
  <si>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</si>
  <si>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</si>
  <si>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</si>
  <si>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</si>
  <si>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</si>
  <si>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</si>
  <si>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</si>
  <si>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</si>
  <si>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</si>
  <si>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</si>
  <si>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</si>
  <si>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</si>
  <si>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</si>
  <si>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</si>
  <si>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</si>
  <si>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</si>
  <si>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</si>
  <si>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</si>
  <si>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</si>
  <si>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</si>
  <si>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</si>
  <si>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</si>
  <si>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</si>
  <si>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</si>
  <si>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</si>
  <si>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</si>
  <si>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</si>
  <si>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</si>
  <si>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</si>
  <si>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</si>
  <si>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</si>
  <si>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</si>
  <si>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</si>
  <si>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</si>
  <si>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</si>
  <si>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</si>
  <si>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</si>
  <si>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</si>
  <si>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</si>
  <si>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</si>
  <si>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</si>
  <si>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</si>
  <si>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</si>
  <si>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</si>
  <si>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</si>
  <si>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</si>
  <si>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</si>
  <si>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</si>
  <si>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</si>
  <si>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</si>
  <si>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</si>
  <si>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</si>
  <si>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</si>
  <si>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</si>
  <si>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</si>
  <si>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</si>
  <si>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</si>
  <si>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</si>
  <si>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</si>
  <si>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</si>
  <si>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</si>
  <si>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</si>
  <si>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</si>
  <si>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</si>
  <si>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</si>
  <si>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</si>
  <si>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</si>
  <si>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</si>
  <si>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</si>
  <si>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</si>
  <si>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</si>
  <si>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</si>
  <si>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</si>
  <si>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</si>
  <si>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</si>
  <si>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</si>
  <si>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</si>
  <si>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</si>
  <si>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</si>
  <si>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</si>
  <si>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</si>
  <si>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</si>
  <si>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</si>
  <si>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</si>
  <si>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</si>
  <si>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</si>
  <si>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</si>
  <si>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</si>
  <si>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</si>
  <si>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</si>
  <si>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</si>
  <si>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</si>
  <si>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</si>
  <si>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</si>
  <si>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</si>
  <si>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</si>
  <si>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</si>
  <si>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</si>
  <si>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</si>
  <si>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</si>
  <si>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</si>
  <si>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</si>
  <si>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</si>
  <si>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</si>
  <si>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</si>
  <si>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</si>
  <si>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</si>
  <si>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</si>
  <si>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</si>
  <si>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</si>
  <si>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</si>
  <si>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</si>
  <si>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</si>
  <si>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</si>
  <si>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</si>
  <si>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</si>
  <si>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</si>
  <si>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</si>
  <si>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</si>
  <si>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</si>
  <si>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</si>
  <si>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</si>
  <si>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</si>
  <si>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</si>
  <si>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</si>
  <si>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</si>
  <si>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</si>
  <si>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</si>
  <si>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</si>
  <si>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</si>
  <si>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</si>
  <si>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</si>
  <si>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</si>
  <si>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</si>
  <si>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</si>
  <si>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</si>
  <si>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</si>
  <si>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</si>
  <si>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</si>
  <si>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</si>
  <si>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</si>
  <si>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</si>
  <si>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</si>
  <si>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</si>
  <si>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</si>
  <si>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</si>
  <si>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</si>
  <si>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</si>
  <si>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</si>
  <si>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</si>
  <si>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</si>
  <si>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</si>
  <si>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</si>
  <si>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</si>
  <si>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</si>
  <si>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</si>
  <si>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</si>
  <si>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</si>
  <si>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</si>
  <si>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</si>
  <si>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</si>
  <si>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</si>
  <si>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</si>
  <si>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</si>
  <si>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</si>
  <si>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</si>
  <si>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</si>
  <si>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</si>
  <si>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</si>
  <si>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</si>
  <si>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</si>
  <si>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</si>
  <si>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</si>
  <si>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</si>
  <si>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</si>
  <si>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</si>
  <si>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</si>
  <si>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</si>
  <si>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</si>
  <si>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</si>
  <si>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</si>
  <si>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</si>
  <si>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</si>
  <si>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</si>
  <si>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</si>
  <si>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</si>
  <si>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</si>
  <si>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</si>
  <si>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</si>
  <si>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</si>
  <si>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</si>
  <si>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</si>
  <si>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</si>
  <si>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</si>
  <si>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</si>
  <si>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</si>
  <si>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</si>
  <si>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</si>
  <si>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</si>
  <si>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</si>
  <si>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</si>
  <si>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</si>
  <si>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</si>
  <si>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</si>
  <si>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</si>
  <si>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</si>
  <si>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</si>
  <si>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</si>
  <si>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</si>
  <si>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</si>
  <si>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</si>
  <si>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</si>
  <si>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</si>
  <si>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</si>
  <si>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</si>
  <si>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</si>
  <si>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</si>
  <si>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</si>
  <si>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</si>
  <si>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</si>
  <si>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</si>
  <si>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</si>
  <si>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</si>
  <si>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</si>
  <si>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</si>
  <si>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</si>
  <si>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</si>
  <si>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</si>
  <si>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</si>
  <si>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</si>
  <si>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</si>
  <si>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</si>
  <si>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</si>
  <si>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</si>
  <si>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</si>
  <si>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</si>
  <si>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</si>
  <si>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</si>
  <si>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</si>
  <si>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</si>
  <si>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</si>
  <si>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</si>
  <si>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</si>
  <si>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</si>
  <si>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</si>
  <si>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</si>
  <si>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</si>
  <si>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</si>
  <si>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</si>
  <si>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</si>
  <si>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</si>
  <si>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</si>
  <si>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</si>
  <si>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</si>
  <si>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</si>
  <si>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</si>
  <si>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</si>
  <si>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</si>
  <si>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</si>
  <si>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</si>
  <si>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</si>
  <si>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</si>
  <si>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</si>
  <si>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</si>
  <si>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</si>
  <si>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</si>
  <si>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</si>
  <si>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</si>
  <si>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</si>
  <si>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</si>
  <si>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</si>
  <si>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</si>
  <si>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</si>
  <si>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</si>
  <si>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</si>
  <si>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</si>
  <si>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</si>
  <si>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</si>
  <si>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</si>
  <si>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</si>
  <si>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</si>
  <si>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</si>
  <si>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</si>
  <si>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</si>
  <si>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</si>
  <si>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</si>
  <si>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</si>
  <si>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</si>
  <si>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</si>
  <si>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</si>
  <si>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</si>
  <si>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</si>
  <si>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</si>
  <si>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</si>
  <si>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</si>
  <si>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</si>
  <si>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</si>
  <si>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</si>
  <si>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</si>
  <si>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</si>
  <si>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</si>
  <si>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</si>
  <si>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</si>
  <si>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</si>
  <si>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</si>
  <si>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</si>
  <si>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</si>
  <si>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</si>
  <si>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</si>
  <si>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</si>
  <si>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</si>
  <si>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</si>
  <si>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</si>
  <si>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</si>
  <si>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</si>
  <si>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</si>
  <si>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</si>
  <si>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</si>
  <si>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</si>
  <si>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</si>
  <si>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</si>
  <si>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</si>
  <si>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</si>
  <si>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</si>
  <si>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</si>
  <si>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</si>
  <si>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</si>
  <si>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</si>
  <si>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</si>
  <si>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</si>
  <si>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</si>
  <si>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</si>
  <si>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</si>
  <si>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</si>
  <si>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</si>
  <si>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</si>
  <si>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</si>
  <si>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</si>
  <si>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</si>
  <si>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</si>
  <si>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</si>
  <si>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</si>
  <si>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</si>
  <si>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</si>
  <si>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</si>
  <si>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</si>
  <si>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</si>
  <si>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</si>
  <si>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</si>
  <si>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</si>
  <si>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</si>
  <si>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</si>
  <si>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</si>
  <si>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</si>
  <si>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</si>
  <si>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</si>
  <si>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</si>
  <si>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</si>
  <si>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</si>
  <si>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</si>
  <si>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</si>
  <si>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</si>
  <si>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</si>
  <si>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</si>
  <si>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</si>
  <si>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</si>
  <si>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</si>
  <si>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</si>
  <si>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</si>
  <si>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</si>
  <si>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</si>
  <si>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</si>
  <si>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</si>
  <si>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</si>
  <si>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</si>
  <si>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</si>
  <si>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</si>
  <si>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</si>
  <si>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</si>
  <si>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</si>
  <si>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</si>
  <si>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</si>
  <si>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</si>
  <si>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</si>
  <si>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</si>
  <si>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</si>
  <si>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</si>
  <si>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</si>
  <si>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</si>
  <si>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</si>
  <si>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</si>
  <si>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</si>
  <si>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</si>
  <si>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</si>
  <si>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</si>
  <si>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</si>
  <si>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</si>
  <si>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</si>
  <si>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</si>
  <si>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</si>
  <si>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</si>
  <si>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</si>
  <si>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</si>
  <si>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</si>
  <si>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</si>
  <si>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</si>
  <si>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</si>
  <si>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</si>
  <si>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</si>
  <si>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</si>
  <si>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</si>
  <si>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</si>
  <si>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</si>
  <si>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</si>
  <si>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</si>
  <si>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</si>
  <si>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</si>
  <si>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</si>
  <si>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</si>
  <si>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</si>
  <si>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</si>
  <si>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</si>
  <si>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</si>
  <si>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</si>
  <si>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</si>
  <si>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</si>
  <si>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</si>
  <si>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</si>
  <si>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</si>
  <si>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</si>
  <si>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</si>
  <si>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</si>
  <si>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</si>
  <si>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</si>
  <si>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</si>
  <si>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</si>
  <si>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</si>
  <si>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</si>
  <si>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</si>
  <si>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</si>
  <si>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</si>
  <si>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</si>
  <si>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</si>
  <si>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</si>
  <si>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</si>
  <si>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</si>
  <si>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</si>
  <si>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</si>
  <si>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</si>
  <si>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</si>
  <si>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</si>
  <si>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</si>
  <si>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</si>
  <si>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</si>
  <si>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</si>
  <si>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</si>
  <si>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</si>
  <si>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</si>
  <si>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</si>
  <si>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</si>
  <si>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</si>
  <si>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</si>
  <si>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</si>
  <si>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</si>
  <si>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</si>
  <si>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</si>
  <si>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</si>
  <si>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</si>
  <si>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</si>
  <si>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</si>
  <si>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</si>
  <si>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</si>
  <si>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</si>
  <si>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</si>
  <si>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</si>
  <si>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</si>
  <si>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</si>
  <si>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</si>
  <si>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</si>
  <si>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</si>
  <si>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</si>
  <si>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</si>
  <si>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</si>
  <si>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</si>
  <si>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</si>
  <si>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</si>
  <si>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</si>
  <si>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</si>
  <si>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</si>
  <si>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</si>
  <si>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</si>
  <si>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</si>
  <si>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</si>
  <si>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</si>
  <si>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</si>
  <si>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</si>
  <si>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</si>
  <si>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</si>
  <si>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</si>
  <si>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</si>
  <si>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</si>
  <si>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</si>
  <si>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</si>
  <si>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</si>
  <si>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</si>
  <si>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</si>
  <si>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</si>
  <si>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</si>
  <si>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</si>
  <si>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</si>
  <si>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</si>
  <si>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</si>
  <si>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</si>
  <si>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</si>
  <si>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</si>
  <si>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</si>
  <si>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</si>
  <si>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</si>
  <si>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</si>
  <si>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</si>
  <si>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</si>
  <si>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</si>
  <si>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</si>
  <si>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</si>
  <si>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</si>
  <si>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</si>
  <si>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</si>
  <si>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</si>
  <si>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</si>
  <si>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</si>
  <si>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</si>
  <si>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</si>
  <si>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</si>
  <si>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</si>
  <si>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</si>
  <si>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</si>
  <si>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</si>
  <si>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</si>
  <si>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</si>
  <si>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</si>
  <si>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</si>
  <si>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</si>
  <si>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</si>
  <si>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</si>
  <si>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</si>
  <si>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</si>
  <si>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</si>
  <si>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</si>
  <si>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</si>
  <si>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</si>
  <si>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</si>
  <si>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</si>
  <si>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</si>
  <si>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</si>
  <si>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</si>
  <si>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</si>
  <si>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</si>
  <si>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</si>
  <si>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</si>
  <si>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</si>
  <si>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</si>
  <si>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</si>
  <si>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</si>
  <si>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</si>
  <si>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</si>
  <si>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</si>
  <si>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</si>
  <si>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</si>
  <si>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</si>
  <si>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</si>
  <si>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</si>
  <si>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</si>
  <si>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</si>
  <si>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</si>
  <si>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</si>
  <si>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</si>
  <si>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</si>
  <si>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</si>
  <si>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</si>
  <si>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</si>
  <si>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</si>
  <si>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</si>
  <si>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</si>
  <si>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</si>
  <si>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</si>
  <si>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</si>
  <si>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</si>
  <si>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</si>
  <si>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</si>
  <si>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</si>
  <si>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</si>
  <si>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</si>
  <si>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</si>
  <si>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</si>
  <si>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</si>
  <si>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</si>
  <si>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</si>
  <si>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</si>
  <si>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</si>
  <si>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</si>
  <si>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</si>
  <si>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</si>
  <si>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</si>
  <si>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</si>
  <si>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</si>
  <si>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</si>
  <si>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</si>
  <si>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</si>
  <si>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</si>
  <si>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</si>
  <si>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</si>
  <si>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</si>
  <si>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</si>
  <si>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</si>
  <si>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</si>
  <si>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</si>
  <si>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</si>
  <si>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</si>
  <si>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</si>
  <si>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</si>
  <si>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</si>
  <si>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</si>
  <si>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</si>
  <si>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</si>
  <si>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</si>
  <si>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</si>
  <si>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</si>
  <si>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</si>
  <si>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</si>
  <si>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</si>
  <si>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</si>
  <si>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</si>
  <si>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</si>
  <si>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</si>
  <si>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</si>
  <si>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</si>
  <si>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</si>
  <si>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</si>
  <si>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</si>
  <si>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</si>
  <si>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</si>
  <si>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</si>
  <si>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</si>
  <si>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</si>
  <si>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</si>
  <si>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</si>
  <si>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</si>
  <si>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</si>
  <si>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</si>
  <si>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</si>
  <si>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</si>
  <si>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</si>
  <si>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</si>
  <si>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</si>
  <si>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</si>
  <si>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</si>
  <si>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</si>
  <si>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</si>
  <si>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</si>
  <si>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</si>
  <si>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</si>
  <si>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</si>
  <si>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</si>
  <si>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</si>
  <si>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</si>
  <si>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</si>
  <si>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</si>
  <si>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</si>
  <si>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</si>
  <si>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</si>
  <si>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</si>
  <si>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</si>
  <si>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</si>
  <si>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</si>
  <si>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</si>
  <si>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</si>
  <si>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</si>
  <si>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</si>
  <si>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</si>
  <si>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</si>
  <si>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</si>
  <si>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</si>
  <si>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</si>
  <si>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</si>
  <si>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</si>
  <si>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</si>
  <si>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</si>
  <si>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</si>
  <si>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</si>
  <si>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</si>
  <si>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</si>
  <si>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</si>
  <si>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</si>
  <si>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</si>
  <si>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</si>
  <si>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</si>
  <si>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</si>
  <si>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</si>
  <si>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</si>
  <si>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</si>
  <si>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</si>
  <si>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</si>
  <si>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</si>
  <si>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</si>
  <si>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</si>
  <si>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</si>
  <si>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</si>
  <si>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</si>
  <si>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</si>
  <si>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</si>
  <si>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</si>
  <si>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</si>
  <si>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</si>
  <si>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</si>
  <si>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</si>
  <si>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</si>
  <si>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</si>
  <si>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</si>
  <si>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</si>
  <si>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</si>
  <si>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</si>
  <si>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</si>
  <si>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</si>
  <si>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</si>
  <si>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</si>
  <si>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</si>
  <si>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</si>
  <si>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</si>
  <si>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</si>
  <si>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</si>
  <si>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</si>
  <si>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</si>
  <si>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</si>
  <si>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</si>
  <si>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</si>
  <si>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</si>
  <si>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</si>
  <si>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</si>
  <si>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</si>
  <si>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</si>
  <si>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</si>
  <si>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</si>
  <si>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</si>
  <si>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</si>
  <si>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</si>
  <si>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</si>
  <si>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</si>
  <si>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</si>
  <si>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</si>
  <si>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</si>
  <si>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</si>
  <si>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</si>
  <si>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</si>
  <si>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</si>
  <si>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</si>
  <si>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</si>
  <si>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</si>
  <si>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</si>
  <si>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</si>
  <si>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</si>
  <si>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</si>
  <si>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</si>
  <si>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</si>
  <si>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</si>
  <si>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</si>
  <si>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</si>
  <si>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</si>
  <si>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</si>
  <si>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</si>
  <si>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</si>
  <si>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</si>
  <si>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</si>
  <si>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</si>
  <si>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</si>
  <si>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</si>
  <si>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</si>
  <si>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</si>
  <si>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</si>
  <si>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</si>
  <si>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</si>
  <si>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</si>
  <si>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</si>
  <si>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</si>
  <si>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</si>
  <si>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</si>
  <si>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</si>
  <si>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</si>
  <si>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</si>
  <si>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</si>
  <si>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</si>
  <si>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</si>
  <si>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</si>
  <si>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</si>
  <si>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</si>
  <si>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</si>
  <si>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</si>
  <si>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</si>
  <si>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</si>
  <si>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</si>
  <si>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</si>
  <si>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</si>
  <si>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</si>
  <si>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</si>
  <si>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</si>
  <si>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</si>
  <si>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</si>
  <si>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</si>
  <si>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</si>
  <si>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</si>
  <si>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</si>
  <si>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</si>
  <si>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</si>
  <si>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</si>
  <si>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</si>
  <si>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</si>
  <si>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</si>
  <si>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</si>
  <si>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</si>
  <si>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</si>
  <si>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</si>
  <si>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</si>
  <si>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</si>
  <si>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</si>
  <si>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</si>
  <si>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</si>
  <si>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</si>
  <si>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</si>
  <si>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</si>
  <si>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</si>
  <si>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</si>
  <si>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</si>
  <si>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</si>
  <si>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</si>
  <si>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</si>
  <si>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</si>
  <si>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</si>
  <si>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</si>
  <si>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</si>
  <si>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</si>
  <si>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</si>
  <si>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</si>
  <si>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</si>
  <si>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</si>
  <si>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</si>
  <si>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</si>
  <si>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</si>
  <si>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</si>
  <si>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</si>
  <si>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</si>
  <si>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</si>
  <si>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</si>
  <si>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</si>
  <si>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</si>
  <si>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</si>
  <si>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</si>
  <si>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</si>
  <si>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</si>
  <si>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</si>
  <si>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</si>
  <si>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</si>
  <si>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</si>
  <si>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</si>
  <si>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</si>
  <si>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</si>
  <si>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</si>
  <si>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</si>
  <si>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</si>
  <si>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</si>
  <si>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</si>
  <si>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</si>
  <si>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</si>
  <si>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</si>
  <si>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</si>
  <si>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</si>
  <si>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</si>
  <si>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</si>
  <si>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</si>
  <si>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</si>
  <si>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</si>
  <si>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</si>
  <si>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</si>
  <si>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</si>
  <si>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</si>
  <si>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</si>
  <si>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</si>
  <si>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</si>
  <si>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</si>
  <si>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</si>
  <si>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</si>
  <si>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</si>
  <si>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</si>
  <si>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</si>
  <si>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</si>
  <si>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</si>
  <si>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</si>
  <si>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</si>
  <si>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</si>
  <si>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</si>
  <si>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</si>
  <si>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</si>
  <si>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</si>
  <si>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</si>
  <si>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</si>
  <si>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</si>
  <si>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</si>
  <si>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</si>
  <si>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</si>
  <si>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</si>
  <si>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</si>
  <si>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</si>
  <si>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</si>
  <si>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</si>
  <si>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</si>
  <si>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</si>
  <si>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</si>
  <si>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</si>
  <si>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</si>
  <si>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</si>
  <si>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</si>
  <si>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</si>
  <si>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</si>
  <si>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</si>
  <si>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</si>
  <si>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</si>
  <si>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</si>
  <si>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</si>
  <si>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</si>
  <si>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</si>
  <si>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</si>
  <si>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</si>
  <si>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</si>
  <si>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</si>
  <si>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</si>
  <si>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</si>
  <si>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</si>
  <si>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</si>
  <si>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</si>
  <si>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</si>
  <si>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</si>
  <si>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</si>
  <si>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</si>
  <si>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</si>
  <si>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</si>
  <si>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</si>
  <si>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</si>
  <si>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</si>
  <si>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</si>
  <si>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</si>
  <si>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</si>
  <si>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</si>
  <si>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</si>
  <si>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</si>
  <si>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</si>
  <si>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</si>
  <si>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</si>
  <si>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</si>
  <si>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</si>
  <si>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</si>
  <si>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</si>
  <si>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</si>
  <si>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</si>
  <si>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</si>
  <si>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</si>
  <si>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</si>
  <si>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</si>
  <si>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</si>
  <si>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</si>
  <si>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</si>
  <si>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</si>
  <si>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</si>
  <si>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</si>
  <si>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</si>
  <si>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</si>
  <si>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</si>
  <si>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</si>
  <si>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</si>
  <si>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</si>
  <si>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</si>
  <si>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</si>
  <si>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</si>
  <si>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</si>
  <si>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</si>
  <si>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</si>
  <si>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</si>
  <si>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</si>
  <si>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</si>
  <si>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</si>
  <si>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</si>
  <si>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</si>
  <si>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</si>
  <si>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</si>
  <si>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</si>
  <si>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</si>
  <si>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</si>
  <si>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</si>
  <si>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</si>
  <si>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</si>
  <si>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</si>
  <si>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</si>
  <si>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</si>
  <si>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</si>
  <si>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</si>
  <si>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</si>
  <si>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</si>
  <si>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</si>
  <si>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</si>
  <si>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</si>
  <si>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</si>
  <si>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</si>
  <si>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</si>
  <si>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</si>
  <si>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</si>
  <si>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</si>
  <si>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</si>
  <si>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</si>
  <si>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</si>
  <si>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</si>
  <si>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</si>
  <si>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</si>
  <si>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</si>
  <si>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</si>
  <si>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</si>
  <si>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</si>
  <si>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</si>
  <si>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</si>
  <si>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</si>
  <si>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</si>
  <si>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</si>
  <si>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</si>
  <si>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</si>
  <si>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</si>
  <si>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</si>
  <si>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</si>
  <si>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</si>
  <si>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</si>
  <si>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</si>
  <si>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</si>
  <si>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</si>
  <si>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</si>
  <si>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</si>
  <si>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</si>
  <si>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</si>
  <si>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</si>
  <si>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</si>
  <si>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</si>
  <si>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</si>
  <si>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</si>
  <si>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</si>
  <si>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</si>
  <si>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</si>
  <si>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</si>
  <si>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</si>
  <si>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</si>
  <si>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</si>
  <si>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</si>
  <si>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</si>
  <si>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</si>
  <si>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</si>
  <si>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</si>
  <si>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</si>
  <si>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</si>
  <si>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</si>
  <si>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</si>
  <si>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</si>
  <si>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</si>
  <si>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</si>
  <si>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</si>
  <si>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</si>
  <si>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</si>
  <si>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</si>
  <si>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</si>
  <si>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</si>
  <si>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</si>
  <si>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</si>
  <si>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</si>
  <si>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</si>
  <si>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</si>
  <si>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</si>
  <si>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</si>
  <si>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</si>
  <si>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</si>
  <si>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</si>
  <si>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</si>
  <si>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</si>
  <si>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</si>
  <si>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</si>
  <si>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</si>
  <si>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</si>
  <si>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</si>
  <si>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</si>
  <si>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</si>
  <si>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</si>
  <si>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</si>
  <si>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</si>
  <si>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</si>
  <si>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</si>
  <si>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</si>
  <si>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</si>
  <si>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</si>
  <si>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</si>
  <si>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</si>
  <si>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</si>
  <si>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</si>
  <si>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</si>
  <si>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</si>
  <si>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</si>
  <si>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</si>
  <si>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</si>
  <si>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</si>
  <si>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</si>
  <si>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</si>
  <si>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</si>
  <si>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</si>
  <si>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</si>
  <si>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</si>
  <si>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</si>
  <si>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</si>
  <si>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</si>
  <si>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</si>
  <si>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</si>
  <si>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</si>
  <si>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</si>
  <si>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</si>
  <si>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</si>
  <si>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</si>
  <si>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</si>
  <si>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</si>
  <si>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</si>
  <si>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</si>
  <si>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</si>
  <si>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</si>
  <si>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</si>
  <si>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</si>
  <si>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</si>
  <si>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</si>
  <si>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</si>
  <si>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</si>
  <si>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</si>
  <si>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</si>
  <si>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</si>
  <si>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</si>
  <si>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</si>
  <si>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</si>
  <si>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</si>
  <si>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</si>
  <si>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</si>
  <si>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</si>
  <si>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</si>
  <si>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</si>
  <si>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</si>
  <si>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</si>
  <si>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</si>
  <si>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</si>
  <si>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</si>
  <si>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</si>
  <si>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</si>
  <si>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</si>
  <si>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</si>
  <si>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</si>
  <si>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</si>
  <si>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</si>
  <si>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</si>
  <si>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</si>
  <si>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</si>
  <si>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</si>
  <si>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</si>
  <si>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</si>
  <si>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</si>
  <si>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</si>
  <si>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</si>
  <si>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</si>
  <si>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</si>
  <si>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</si>
  <si>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</si>
  <si>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</si>
  <si>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</si>
  <si>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</si>
  <si>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</si>
  <si>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</si>
  <si>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</si>
  <si>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</si>
  <si>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</si>
  <si>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</si>
  <si>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</si>
  <si>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</si>
  <si>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</si>
  <si>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</si>
  <si>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</si>
  <si>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</si>
  <si>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</si>
  <si>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</si>
  <si>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</si>
  <si>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</si>
  <si>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</si>
  <si>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</si>
  <si>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</si>
  <si>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</si>
  <si>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</si>
  <si>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</si>
  <si>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</si>
  <si>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</si>
  <si>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</si>
  <si>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</si>
  <si>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</si>
  <si>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</si>
  <si>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</si>
  <si>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</si>
  <si>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</si>
  <si>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</si>
  <si>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</si>
  <si>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</si>
  <si>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</si>
  <si>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</si>
  <si>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</si>
  <si>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</si>
  <si>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</si>
  <si>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</si>
  <si>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</si>
  <si>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</si>
  <si>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</si>
  <si>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</si>
  <si>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</si>
  <si>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</si>
  <si>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</si>
  <si>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</si>
  <si>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</si>
  <si>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</si>
  <si>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</si>
  <si>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</si>
  <si>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</si>
  <si>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</si>
  <si>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</si>
  <si>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</si>
  <si>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</si>
  <si>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</si>
  <si>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</si>
  <si>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</si>
  <si>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</si>
  <si>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</si>
  <si>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</si>
  <si>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</si>
  <si>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</si>
  <si>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</si>
  <si>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</si>
  <si>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</si>
  <si>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</si>
  <si>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</si>
  <si>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</si>
  <si>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</si>
  <si>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</si>
  <si>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</si>
  <si>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</si>
  <si>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</si>
  <si>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</si>
  <si>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</si>
  <si>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</si>
  <si>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</si>
  <si>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</si>
  <si>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</si>
  <si>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</si>
  <si>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</si>
  <si>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</si>
  <si>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</si>
  <si>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</si>
  <si>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</si>
  <si>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</si>
  <si>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</si>
  <si>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</si>
  <si>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</si>
  <si>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</si>
  <si>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</si>
  <si>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</si>
  <si>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</si>
  <si>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</si>
  <si>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</si>
  <si>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</si>
  <si>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</si>
  <si>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</si>
  <si>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</si>
  <si>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</si>
  <si>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</si>
  <si>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</si>
  <si>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</si>
  <si>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</si>
  <si>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</si>
  <si>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</si>
  <si>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</si>
  <si>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</si>
  <si>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</si>
  <si>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</si>
  <si>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</si>
  <si>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</si>
  <si>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</si>
  <si>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</si>
  <si>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</si>
  <si>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</si>
  <si>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</si>
  <si>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</si>
  <si>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</si>
  <si>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</si>
  <si>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</si>
  <si>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</si>
  <si>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</si>
  <si>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</si>
  <si>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</si>
  <si>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</si>
  <si>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</si>
  <si>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</si>
  <si>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</si>
  <si>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</si>
  <si>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</si>
  <si>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</si>
  <si>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</si>
  <si>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</si>
  <si>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</si>
  <si>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</si>
  <si>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</si>
  <si>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</si>
  <si>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</si>
  <si>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</si>
  <si>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</si>
  <si>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</si>
  <si>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</si>
  <si>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</si>
  <si>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</si>
  <si>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</si>
  <si>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</si>
  <si>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</si>
  <si>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</si>
  <si>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</si>
  <si>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</si>
  <si>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</si>
  <si>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</si>
  <si>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</si>
  <si>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</si>
  <si>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</si>
  <si>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</si>
  <si>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</si>
  <si>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</si>
  <si>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</si>
  <si>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</si>
  <si>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</si>
  <si>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</si>
  <si>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</si>
  <si>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</si>
  <si>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</si>
  <si>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</si>
  <si>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</si>
  <si>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</si>
  <si>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</si>
  <si>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</si>
  <si>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</si>
  <si>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</si>
  <si>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</si>
  <si>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</si>
  <si>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</si>
  <si>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</si>
  <si>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</si>
  <si>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</si>
  <si>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</si>
  <si>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</si>
  <si>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</si>
  <si>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</si>
  <si>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</si>
  <si>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</si>
  <si>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</si>
  <si>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</si>
  <si>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</si>
  <si>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</si>
  <si>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</si>
  <si>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</si>
  <si>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</si>
  <si>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</si>
  <si>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</si>
  <si>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</si>
  <si>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</si>
  <si>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</si>
  <si>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</si>
  <si>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</si>
  <si>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</si>
  <si>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</si>
  <si>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</si>
  <si>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</si>
  <si>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</si>
  <si>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</si>
  <si>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</si>
  <si>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</si>
  <si>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</si>
  <si>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</si>
  <si>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</si>
  <si>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</si>
  <si>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</si>
  <si>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</si>
  <si>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</si>
  <si>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</si>
  <si>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</si>
  <si>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</si>
  <si>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</si>
  <si>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</si>
  <si>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</si>
  <si>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</si>
  <si>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</si>
  <si>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</si>
  <si>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</si>
  <si>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</si>
  <si>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</si>
  <si>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</si>
  <si>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</si>
  <si>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</si>
  <si>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</si>
  <si>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</si>
  <si>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</si>
  <si>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</si>
  <si>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</si>
  <si>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</si>
  <si>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</si>
  <si>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</si>
  <si>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</si>
  <si>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</si>
  <si>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</si>
  <si>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</si>
  <si>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</si>
  <si>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</si>
  <si>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</si>
  <si>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</si>
  <si>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</si>
  <si>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</si>
  <si>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</si>
  <si>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</si>
  <si>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</si>
  <si>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</si>
  <si>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</si>
  <si>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</si>
  <si>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</si>
  <si>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</si>
  <si>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</si>
  <si>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</si>
  <si>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</si>
  <si>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</si>
  <si>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</si>
  <si>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</si>
  <si>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</si>
  <si>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</si>
  <si>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</si>
  <si>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</si>
  <si>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</si>
  <si>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</si>
  <si>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</si>
  <si>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</si>
  <si>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</si>
  <si>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</si>
  <si>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</si>
  <si>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</si>
  <si>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</si>
  <si>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</si>
  <si>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</si>
  <si>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</si>
  <si>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</si>
  <si>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</si>
  <si>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</si>
  <si>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</si>
  <si>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</si>
  <si>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</si>
  <si>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</si>
  <si>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</si>
  <si>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</si>
  <si>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</si>
  <si>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</si>
  <si>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</si>
  <si>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</si>
  <si>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</si>
  <si>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</si>
  <si>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</si>
  <si>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</si>
  <si>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</si>
  <si>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</si>
  <si>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</si>
  <si>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</si>
  <si>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</si>
  <si>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</si>
  <si>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</si>
  <si>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</si>
  <si>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</si>
  <si>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</si>
  <si>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</si>
  <si>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</si>
  <si>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</si>
  <si>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</si>
  <si>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</si>
  <si>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</si>
  <si>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</si>
  <si>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</si>
  <si>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</si>
  <si>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</si>
  <si>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</si>
  <si>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</si>
  <si>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</si>
  <si>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</si>
  <si>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</si>
  <si>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</si>
  <si>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</si>
  <si>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</si>
  <si>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</si>
  <si>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</si>
  <si>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</si>
  <si>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</si>
  <si>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</si>
  <si>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</si>
  <si>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</si>
  <si>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</si>
  <si>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</si>
  <si>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</si>
  <si>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</si>
  <si>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</si>
  <si>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</si>
  <si>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</si>
  <si>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</si>
  <si>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</si>
  <si>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</si>
  <si>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</si>
  <si>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</si>
  <si>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</si>
  <si>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</si>
  <si>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</si>
  <si>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</si>
  <si>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</si>
  <si>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</si>
  <si>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</si>
  <si>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</si>
  <si>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</si>
  <si>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</si>
  <si>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</si>
  <si>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</si>
  <si>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</si>
  <si>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</si>
  <si>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</si>
  <si>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</si>
  <si>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</si>
  <si>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</si>
  <si>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</si>
  <si>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</si>
  <si>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</si>
  <si>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</si>
  <si>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</si>
  <si>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</si>
  <si>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</si>
  <si>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</si>
  <si>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</si>
  <si>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</si>
  <si>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</si>
  <si>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</si>
  <si>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</si>
  <si>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</si>
  <si>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</si>
  <si>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</si>
  <si>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</si>
  <si>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</si>
  <si>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</si>
  <si>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</si>
  <si>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</si>
  <si>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</si>
  <si>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</si>
  <si>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</si>
  <si>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</si>
  <si>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</si>
  <si>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</si>
  <si>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</si>
  <si>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</si>
  <si>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</si>
  <si>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</si>
  <si>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</si>
  <si>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</si>
  <si>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</si>
  <si>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</si>
  <si>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</si>
  <si>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</si>
  <si>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</si>
  <si>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</si>
  <si>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</si>
  <si>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</si>
  <si>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</si>
  <si>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</si>
  <si>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</si>
  <si>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</si>
  <si>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</si>
  <si>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</si>
  <si>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</si>
  <si>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</si>
  <si>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</si>
  <si>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</si>
  <si>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</si>
  <si>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</si>
  <si>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</si>
  <si>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</si>
  <si>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</si>
  <si>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</si>
  <si>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</si>
  <si>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</si>
  <si>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</si>
  <si>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</si>
  <si>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</si>
  <si>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</si>
  <si>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</si>
  <si>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</si>
  <si>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</si>
  <si>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</si>
  <si>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</si>
  <si>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</si>
  <si>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</si>
  <si>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</si>
  <si>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</si>
  <si>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</si>
  <si>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</si>
  <si>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</si>
  <si>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</si>
  <si>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</si>
  <si>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</si>
  <si>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</si>
  <si>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</si>
  <si>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</si>
  <si>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</si>
  <si>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</si>
  <si>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</si>
  <si>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</si>
  <si>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</si>
  <si>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</si>
  <si>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</si>
  <si>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</si>
  <si>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</si>
  <si>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</si>
  <si>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</si>
  <si>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</si>
  <si>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</si>
  <si>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</si>
  <si>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</si>
  <si>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</si>
  <si>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</si>
  <si>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</si>
  <si>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</si>
  <si>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</si>
  <si>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</si>
  <si>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</si>
  <si>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</si>
  <si>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</si>
  <si>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</si>
  <si>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</si>
  <si>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</si>
  <si>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</si>
  <si>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</si>
  <si>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</si>
  <si>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</si>
  <si>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</si>
  <si>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</si>
  <si>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</si>
  <si>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</si>
  <si>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</si>
  <si>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</si>
  <si>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</si>
  <si>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</si>
  <si>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</si>
  <si>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</si>
  <si>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</si>
  <si>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</si>
  <si>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</si>
  <si>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</si>
  <si>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</si>
  <si>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</si>
  <si>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</si>
  <si>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</si>
  <si>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</si>
  <si>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</si>
  <si>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</si>
  <si>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</si>
  <si>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</si>
  <si>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</si>
  <si>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</si>
  <si>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</si>
  <si>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</si>
  <si>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</si>
  <si>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</si>
  <si>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</si>
  <si>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</si>
  <si>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</si>
  <si>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</si>
  <si>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</si>
  <si>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</si>
  <si>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</si>
  <si>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</si>
  <si>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</si>
  <si>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</si>
  <si>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</si>
  <si>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</si>
  <si>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</si>
  <si>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</si>
  <si>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</si>
  <si>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</si>
  <si>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</si>
  <si>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</si>
  <si>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</si>
  <si>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</si>
  <si>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</si>
  <si>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</si>
  <si>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</si>
  <si>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</si>
  <si>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</si>
  <si>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</si>
  <si>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</si>
  <si>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</si>
  <si>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</si>
  <si>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</si>
  <si>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</si>
  <si>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</si>
  <si>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</si>
  <si>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</si>
  <si>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</si>
  <si>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</si>
  <si>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</si>
  <si>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</si>
  <si>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</si>
  <si>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</si>
  <si>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</si>
  <si>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</si>
  <si>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</si>
  <si>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</si>
  <si>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</si>
  <si>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</si>
  <si>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</si>
  <si>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</si>
  <si>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</si>
  <si>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</si>
  <si>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</si>
  <si>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</si>
  <si>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</si>
  <si>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</si>
  <si>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</si>
  <si>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</si>
  <si>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</si>
  <si>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</si>
  <si>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</si>
  <si>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</si>
  <si>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</si>
  <si>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</si>
  <si>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</si>
  <si>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</si>
  <si>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</si>
  <si>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</si>
  <si>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</si>
  <si>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</si>
  <si>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</si>
  <si>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</si>
  <si>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</si>
  <si>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</si>
  <si>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</si>
  <si>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</si>
  <si>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</si>
  <si>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</si>
  <si>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</si>
  <si>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</si>
  <si>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</si>
  <si>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</si>
  <si>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</si>
  <si>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</si>
  <si>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</si>
  <si>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</si>
  <si>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</si>
  <si>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</si>
  <si>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</si>
  <si>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</si>
  <si>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</si>
  <si>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</si>
  <si>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</si>
  <si>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</si>
  <si>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</si>
  <si>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</si>
  <si>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</si>
  <si>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</si>
  <si>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</si>
  <si>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</si>
  <si>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</si>
  <si>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</si>
  <si>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</si>
  <si>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</si>
  <si>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</si>
  <si>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</si>
  <si>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</si>
  <si>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</si>
  <si>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</si>
  <si>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</si>
  <si>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</si>
  <si>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</si>
  <si>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</si>
  <si>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</si>
  <si>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</si>
  <si>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</si>
  <si>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</si>
  <si>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</si>
  <si>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</si>
  <si>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</si>
  <si>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</si>
  <si>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</si>
  <si>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</si>
  <si>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</si>
  <si>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</si>
  <si>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</si>
  <si>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</si>
  <si>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</si>
  <si>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</si>
  <si>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</si>
  <si>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</si>
  <si>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</si>
  <si>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</si>
  <si>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</si>
  <si>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</si>
  <si>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</si>
  <si>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</si>
  <si>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</si>
  <si>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</si>
  <si>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</si>
  <si>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</si>
  <si>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</si>
  <si>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</si>
  <si>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</si>
  <si>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</si>
  <si>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</si>
  <si>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</si>
  <si>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</si>
  <si>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</si>
  <si>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</si>
  <si>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</si>
  <si>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</si>
  <si>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</si>
  <si>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</si>
  <si>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</si>
  <si>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</si>
  <si>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</si>
  <si>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</si>
  <si>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</si>
  <si>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</si>
  <si>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</si>
  <si>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</si>
  <si>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</si>
  <si>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</si>
  <si>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</si>
  <si>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</si>
  <si>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</si>
  <si>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</si>
  <si>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</si>
  <si>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</si>
  <si>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</si>
  <si>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</si>
  <si>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</si>
  <si>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</si>
  <si>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</si>
  <si>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</si>
  <si>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</si>
  <si>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</si>
  <si>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</si>
  <si>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</si>
  <si>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</si>
  <si>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</si>
  <si>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</si>
  <si>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</si>
  <si>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</si>
  <si>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</si>
  <si>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</si>
  <si>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</si>
  <si>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</si>
  <si>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</si>
  <si>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</si>
  <si>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</si>
  <si>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</si>
  <si>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</si>
  <si>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</si>
  <si>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</si>
  <si>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</si>
  <si>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</si>
  <si>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</si>
  <si>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</si>
  <si>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</si>
  <si>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</si>
  <si>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</si>
  <si>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</si>
  <si>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</si>
  <si>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</si>
  <si>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</si>
  <si>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</si>
  <si>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</si>
  <si>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</si>
  <si>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</si>
  <si>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</si>
  <si>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</si>
  <si>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</si>
  <si>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</si>
  <si>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</si>
  <si>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</si>
  <si>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</si>
  <si>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</si>
  <si>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</si>
  <si>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</si>
  <si>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</si>
  <si>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</si>
  <si>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</si>
  <si>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</si>
  <si>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</si>
  <si>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</si>
  <si>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</si>
  <si>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</si>
  <si>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</si>
  <si>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</si>
  <si>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</si>
  <si>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</si>
  <si>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</si>
  <si>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</si>
  <si>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</si>
  <si>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</si>
  <si>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</si>
  <si>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</si>
  <si>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</si>
  <si>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</si>
  <si>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</si>
  <si>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</si>
  <si>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</si>
  <si>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</si>
  <si>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</si>
  <si>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</si>
  <si>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</si>
  <si>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</si>
  <si>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</si>
  <si>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</si>
  <si>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</si>
  <si>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</si>
  <si>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</si>
  <si>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</si>
  <si>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</si>
  <si>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</si>
  <si>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</si>
  <si>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</si>
  <si>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</si>
  <si>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</si>
  <si>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</si>
  <si>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</si>
  <si>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</si>
  <si>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</si>
  <si>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</si>
  <si>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</si>
  <si>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</si>
  <si>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</si>
  <si>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</si>
  <si>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</si>
  <si>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</si>
  <si>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</si>
  <si>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</si>
  <si>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</si>
  <si>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</si>
  <si>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</si>
  <si>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</si>
  <si>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</si>
  <si>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</si>
  <si>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</si>
  <si>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</si>
  <si>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</si>
  <si>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</si>
  <si>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</si>
  <si>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</si>
  <si>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</si>
  <si>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</si>
  <si>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</si>
  <si>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</si>
  <si>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</si>
  <si>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</si>
  <si>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</si>
  <si>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</si>
  <si>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</si>
  <si>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</si>
  <si>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</si>
  <si>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</si>
  <si>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</si>
  <si>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</si>
  <si>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</si>
  <si>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</si>
  <si>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</si>
  <si>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</si>
  <si>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</si>
  <si>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</si>
  <si>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</si>
  <si>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</si>
  <si>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</si>
  <si>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</si>
  <si>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</si>
  <si>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</si>
  <si>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</si>
  <si>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</si>
  <si>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</si>
  <si>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</si>
  <si>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</si>
  <si>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</si>
  <si>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</si>
  <si>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</si>
  <si>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</si>
  <si>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</si>
  <si>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</si>
  <si>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</si>
  <si>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</si>
  <si>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</si>
  <si>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</si>
  <si>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</si>
  <si>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</si>
  <si>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</si>
  <si>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</si>
  <si>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</si>
  <si>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</si>
  <si>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</si>
  <si>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</si>
  <si>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</si>
  <si>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</si>
  <si>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</si>
  <si>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</si>
  <si>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</si>
  <si>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</si>
  <si>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</si>
  <si>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</si>
  <si>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</si>
  <si>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</si>
  <si>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</si>
  <si>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</si>
  <si>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</si>
  <si>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</si>
  <si>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</si>
  <si>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</si>
  <si>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</si>
  <si>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</si>
  <si>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</si>
  <si>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</si>
  <si>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</si>
  <si>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</si>
  <si>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</si>
  <si>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</si>
  <si>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</si>
  <si>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</si>
  <si>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</si>
  <si>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</si>
  <si>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</si>
  <si>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</si>
  <si>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</si>
  <si>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</si>
  <si>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</si>
  <si>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</si>
  <si>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</si>
  <si>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</si>
  <si>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</si>
  <si>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</si>
  <si>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</si>
  <si>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</si>
  <si>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</si>
  <si>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</si>
  <si>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</si>
  <si>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</si>
  <si>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</si>
  <si>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</si>
  <si>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</si>
  <si>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</si>
  <si>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</si>
  <si>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</si>
  <si>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</si>
  <si>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</si>
  <si>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</si>
  <si>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</si>
  <si>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</si>
  <si>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</si>
  <si>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</si>
  <si>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</si>
  <si>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</si>
  <si>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</si>
  <si>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</si>
  <si>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</si>
  <si>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</si>
  <si>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</si>
  <si>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</si>
  <si>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</si>
  <si>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</si>
  <si>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</si>
  <si>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</si>
  <si>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</si>
  <si>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</si>
  <si>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</si>
  <si>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</si>
  <si>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</si>
  <si>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</si>
  <si>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</si>
  <si>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</si>
  <si>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</si>
  <si>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</si>
  <si>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</si>
  <si>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</si>
  <si>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</si>
  <si>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</si>
  <si>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</si>
  <si>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</si>
  <si>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</si>
  <si>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</si>
  <si>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</si>
  <si>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</si>
  <si>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</si>
  <si>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</si>
  <si>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</si>
  <si>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</si>
  <si>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</si>
  <si>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</si>
  <si>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</si>
  <si>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</si>
  <si>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</si>
  <si>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</si>
  <si>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</si>
  <si>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</si>
  <si>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</si>
  <si>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</si>
  <si>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</si>
  <si>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</si>
  <si>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</si>
  <si>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</si>
  <si>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</si>
  <si>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</si>
  <si>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</si>
  <si>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</si>
  <si>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</si>
  <si>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</si>
  <si>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</si>
  <si>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</si>
  <si>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</si>
  <si>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</si>
  <si>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</si>
  <si>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</si>
  <si>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</si>
  <si>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</si>
  <si>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</si>
  <si>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</si>
  <si>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</si>
  <si>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</si>
  <si>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</si>
  <si>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</si>
  <si>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</si>
  <si>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</si>
  <si>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</si>
  <si>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</si>
  <si>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</si>
  <si>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</si>
  <si>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</si>
  <si>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</si>
  <si>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</si>
  <si>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</si>
  <si>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</si>
  <si>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</si>
  <si>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</si>
  <si>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</si>
  <si>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</si>
  <si>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</si>
  <si>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</si>
  <si>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</si>
  <si>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</si>
  <si>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</si>
  <si>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</si>
  <si>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</si>
  <si>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</si>
  <si>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</si>
  <si>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</si>
  <si>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</si>
  <si>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</si>
  <si>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</si>
  <si>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</si>
  <si>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</si>
  <si>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</si>
  <si>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</si>
  <si>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</si>
  <si>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</si>
  <si>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</si>
  <si>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</si>
  <si>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</si>
  <si>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</si>
  <si>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</si>
  <si>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</si>
  <si>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</si>
  <si>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</si>
  <si>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</si>
  <si>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</si>
  <si>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</si>
  <si>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</si>
  <si>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</si>
  <si>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</si>
  <si>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</si>
  <si>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</si>
  <si>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</si>
  <si>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</si>
  <si>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</si>
  <si>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</si>
  <si>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</si>
  <si>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</si>
  <si>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</si>
  <si>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</si>
  <si>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</si>
  <si>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</si>
  <si>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</si>
  <si>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</si>
  <si>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</si>
  <si>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</si>
  <si>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</si>
  <si>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</si>
  <si>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</si>
  <si>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</si>
  <si>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</si>
  <si>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</si>
  <si>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</si>
  <si>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</si>
  <si>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</si>
  <si>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</si>
  <si>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</si>
  <si>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</si>
  <si>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</si>
  <si>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</si>
  <si>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</si>
  <si>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</si>
  <si>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</si>
  <si>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</si>
  <si>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</si>
  <si>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</si>
  <si>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</si>
  <si>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</si>
  <si>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</si>
  <si>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</si>
  <si>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</si>
  <si>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</si>
  <si>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</si>
  <si>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</si>
  <si>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</si>
  <si>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</si>
  <si>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</si>
  <si>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</si>
  <si>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</si>
  <si>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</si>
  <si>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</si>
  <si>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</si>
  <si>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</si>
  <si>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</si>
  <si>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</si>
  <si>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</si>
  <si>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</si>
  <si>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</si>
  <si>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</si>
  <si>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</si>
  <si>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</si>
  <si>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</si>
  <si>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</si>
  <si>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</si>
  <si>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</si>
  <si>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</si>
  <si>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</si>
  <si>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</si>
  <si>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</si>
  <si>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</si>
  <si>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</si>
  <si>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</si>
  <si>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</si>
  <si>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</si>
  <si>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</si>
  <si>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</si>
  <si>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</si>
  <si>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</si>
  <si>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</si>
  <si>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</si>
  <si>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</si>
  <si>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</si>
  <si>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</si>
  <si>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</si>
  <si>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</si>
  <si>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</si>
  <si>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</si>
  <si>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</si>
  <si>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</si>
  <si>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</si>
  <si>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</si>
  <si>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</si>
  <si>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</si>
  <si>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</si>
  <si>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</si>
  <si>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</si>
  <si>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</si>
  <si>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</si>
  <si>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</si>
  <si>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</si>
  <si>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</si>
  <si>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</si>
  <si>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</si>
  <si>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</si>
  <si>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</si>
  <si>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</si>
  <si>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</si>
  <si>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</si>
  <si>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</si>
  <si>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</si>
  <si>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</si>
  <si>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</si>
  <si>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</si>
  <si>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</si>
  <si>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</si>
  <si>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</si>
  <si>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</si>
  <si>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</si>
  <si>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</si>
  <si>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</si>
  <si>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</si>
  <si>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</si>
  <si>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</si>
  <si>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</si>
  <si>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</si>
  <si>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</si>
  <si>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</si>
  <si>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</si>
  <si>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</si>
  <si>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</si>
  <si>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</si>
  <si>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</si>
  <si>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</si>
  <si>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</si>
  <si>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</si>
  <si>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</si>
  <si>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</si>
  <si>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</si>
  <si>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</si>
  <si>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</si>
  <si>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</si>
  <si>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</si>
  <si>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</si>
  <si>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</si>
  <si>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</si>
  <si>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</si>
  <si>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</si>
  <si>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</si>
  <si>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</si>
  <si>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</si>
  <si>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</si>
  <si>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</si>
  <si>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</si>
  <si>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</si>
  <si>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</si>
  <si>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</si>
  <si>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</si>
  <si>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</si>
  <si>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</si>
  <si>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</si>
  <si>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</si>
  <si>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</si>
  <si>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</si>
  <si>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</si>
  <si>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</si>
  <si>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</si>
  <si>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</si>
  <si>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</si>
  <si>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</si>
  <si>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</si>
  <si>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</si>
  <si>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</si>
  <si>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</si>
  <si>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</si>
  <si>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</si>
  <si>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</si>
  <si>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</si>
  <si>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</si>
  <si>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</si>
  <si>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</si>
  <si>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</si>
  <si>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</si>
  <si>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</si>
  <si>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</si>
  <si>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</si>
  <si>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</si>
  <si>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</si>
  <si>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</si>
  <si>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</si>
  <si>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</si>
  <si>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</si>
  <si>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</si>
  <si>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</si>
  <si>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</si>
  <si>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</si>
  <si>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</si>
  <si>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</si>
  <si>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</si>
  <si>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</si>
  <si>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</si>
  <si>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</si>
  <si>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</si>
  <si>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</si>
  <si>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</si>
  <si>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</si>
  <si>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</si>
  <si>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</si>
  <si>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</si>
  <si>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</si>
  <si>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</si>
  <si>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</si>
  <si>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</si>
  <si>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</si>
  <si>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</si>
  <si>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</si>
  <si>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</si>
  <si>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</si>
  <si>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</si>
  <si>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</si>
  <si>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</si>
  <si>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</si>
  <si>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</si>
  <si>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</si>
  <si>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</si>
  <si>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</si>
  <si>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</si>
  <si>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</si>
  <si>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</si>
  <si>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</si>
  <si>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</si>
  <si>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</si>
  <si>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</si>
  <si>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</si>
  <si>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</si>
  <si>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</si>
  <si>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</si>
  <si>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</si>
  <si>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</si>
  <si>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</si>
  <si>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</si>
  <si>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</si>
  <si>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</si>
  <si>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</si>
  <si>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</si>
  <si>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</si>
  <si>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</si>
  <si>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</si>
  <si>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</si>
  <si>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</si>
  <si>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</si>
  <si>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</si>
  <si>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</si>
  <si>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</si>
  <si>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</si>
  <si>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</si>
  <si>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</si>
  <si>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</si>
  <si>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</si>
  <si>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</si>
  <si>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</si>
  <si>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</si>
  <si>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</si>
  <si>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</si>
  <si>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</si>
  <si>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</si>
  <si>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</si>
  <si>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</si>
  <si>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</si>
  <si>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</si>
  <si>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</si>
  <si>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</si>
  <si>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</si>
  <si>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</si>
  <si>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</si>
  <si>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</si>
  <si>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</si>
  <si>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</si>
  <si>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</si>
  <si>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</si>
  <si>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</si>
  <si>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</si>
  <si>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</si>
  <si>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</si>
  <si>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</si>
  <si>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</si>
  <si>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</si>
  <si>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</si>
  <si>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</si>
  <si>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</si>
  <si>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</si>
  <si>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</si>
  <si>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</si>
  <si>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</si>
  <si>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</si>
  <si>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</si>
  <si>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</si>
  <si>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</si>
  <si>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</si>
  <si>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</si>
  <si>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</si>
  <si>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</si>
  <si>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</si>
  <si>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</si>
  <si>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</si>
  <si>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</si>
  <si>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</si>
  <si>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</si>
  <si>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</si>
  <si>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</si>
  <si>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</si>
  <si>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</si>
  <si>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</si>
  <si>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</si>
  <si>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</si>
  <si>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</si>
  <si>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</si>
  <si>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</si>
  <si>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</si>
  <si>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</si>
  <si>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</si>
  <si>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</si>
  <si>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</si>
  <si>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</si>
  <si>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</si>
  <si>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</si>
  <si>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</si>
  <si>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</si>
  <si>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</si>
  <si>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</si>
  <si>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</si>
  <si>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</si>
  <si>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</si>
  <si>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</si>
  <si>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</si>
  <si>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</si>
  <si>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</si>
  <si>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</si>
  <si>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</si>
  <si>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</si>
  <si>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</si>
  <si>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</si>
  <si>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</si>
  <si>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</si>
  <si>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</si>
  <si>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</si>
  <si>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</si>
  <si>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</si>
  <si>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</si>
  <si>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</si>
  <si>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</si>
  <si>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</si>
  <si>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</si>
  <si>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</si>
  <si>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</si>
  <si>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</si>
  <si>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</si>
  <si>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</si>
  <si>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</si>
  <si>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</si>
  <si>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</si>
  <si>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</si>
  <si>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</si>
  <si>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</si>
  <si>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</si>
  <si>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</si>
  <si>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</si>
  <si>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</si>
  <si>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</si>
  <si>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</si>
  <si>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</si>
  <si>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</si>
  <si>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</si>
  <si>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</si>
  <si>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</si>
  <si>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</si>
  <si>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</si>
  <si>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</si>
  <si>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</si>
  <si>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</si>
  <si>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</si>
  <si>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</si>
  <si>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</si>
  <si>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</si>
  <si>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</si>
  <si>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</si>
  <si>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</si>
  <si>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</si>
  <si>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</si>
  <si>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</si>
  <si>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</si>
  <si>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</si>
  <si>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</si>
  <si>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</si>
  <si>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</si>
  <si>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</si>
  <si>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</si>
  <si>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</si>
  <si>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</si>
  <si>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</si>
  <si>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</si>
  <si>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</si>
  <si>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</si>
  <si>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</si>
  <si>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</si>
  <si>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</si>
  <si>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</si>
  <si>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</si>
  <si>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</si>
  <si>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</si>
  <si>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</si>
  <si>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</si>
  <si>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</si>
  <si>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</si>
  <si>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</si>
  <si>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</si>
  <si>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</si>
  <si>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</si>
  <si>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</si>
  <si>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</si>
  <si>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</si>
  <si>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</si>
  <si>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</si>
  <si>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</si>
  <si>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</si>
  <si>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</si>
  <si>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</si>
  <si>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</si>
  <si>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</si>
  <si>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</si>
  <si>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</si>
  <si>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</si>
  <si>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</si>
  <si>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</si>
  <si>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</si>
  <si>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</si>
  <si>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</si>
  <si>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</si>
  <si>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</si>
  <si>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</si>
  <si>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</si>
  <si>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</si>
  <si>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</si>
  <si>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</si>
  <si>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</si>
  <si>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</si>
  <si>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</si>
  <si>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</si>
  <si>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</si>
  <si>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</si>
  <si>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</si>
  <si>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</si>
  <si>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</si>
  <si>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</si>
  <si>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</si>
  <si>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</si>
  <si>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</si>
  <si>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</si>
  <si>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</si>
  <si>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</si>
  <si>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</si>
  <si>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</si>
  <si>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</si>
  <si>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</si>
  <si>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</si>
  <si>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</si>
  <si>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</si>
  <si>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</si>
  <si>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</si>
  <si>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</si>
  <si>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</si>
  <si>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</si>
  <si>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</si>
  <si>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</si>
  <si>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</si>
  <si>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</si>
  <si>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</si>
  <si>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</si>
  <si>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</si>
  <si>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</si>
  <si>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</si>
  <si>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</si>
  <si>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</si>
  <si>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</si>
  <si>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</si>
  <si>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</si>
  <si>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</si>
  <si>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</si>
  <si>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</si>
  <si>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</si>
  <si>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</si>
  <si>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</si>
  <si>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</si>
  <si>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</si>
  <si>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</si>
  <si>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</si>
  <si>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</si>
  <si>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</si>
  <si>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</si>
  <si>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</si>
  <si>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</si>
  <si>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</si>
  <si>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</si>
  <si>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</si>
  <si>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</si>
  <si>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</si>
  <si>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</si>
  <si>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</si>
  <si>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</si>
  <si>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</si>
  <si>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</si>
  <si>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</si>
  <si>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</si>
  <si>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</si>
  <si>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</si>
  <si>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</si>
  <si>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</si>
  <si>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</si>
  <si>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</si>
  <si>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</si>
  <si>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</si>
  <si>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</si>
  <si>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</si>
  <si>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</si>
  <si>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</si>
  <si>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</si>
  <si>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</si>
  <si>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</si>
  <si>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</si>
  <si>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</si>
  <si>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</si>
  <si>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</si>
  <si>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</si>
  <si>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</si>
  <si>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</si>
  <si>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</si>
  <si>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</si>
  <si>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</si>
  <si>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</si>
  <si>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</si>
  <si>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</si>
  <si>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</si>
  <si>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</si>
  <si>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</si>
  <si>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</si>
  <si>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</si>
  <si>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</si>
  <si>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</si>
  <si>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</si>
  <si>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</si>
  <si>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</si>
  <si>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</si>
  <si>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</si>
  <si>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</si>
  <si>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</si>
  <si>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</si>
  <si>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</si>
  <si>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</si>
  <si>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</si>
  <si>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</si>
  <si>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</si>
  <si>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</si>
  <si>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</si>
  <si>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</si>
  <si>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</si>
  <si>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</si>
  <si>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</si>
  <si>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</si>
  <si>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</si>
  <si>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</si>
  <si>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</si>
  <si>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</si>
  <si>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</si>
  <si>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</si>
  <si>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</si>
  <si>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</si>
  <si>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</si>
  <si>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</si>
  <si>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</si>
  <si>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</si>
  <si>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</si>
  <si>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</si>
  <si>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</si>
  <si>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</si>
  <si>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</si>
  <si>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</si>
  <si>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</si>
  <si>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</si>
  <si>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</si>
  <si>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</si>
  <si>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</si>
  <si>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</si>
  <si>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</si>
  <si>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</si>
  <si>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</si>
  <si>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</si>
  <si>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</si>
  <si>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</si>
  <si>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</si>
  <si>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</si>
  <si>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</si>
  <si>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</si>
  <si>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</si>
  <si>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</si>
  <si>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</si>
  <si>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</si>
  <si>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</si>
  <si>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</si>
  <si>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</si>
  <si>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</si>
  <si>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</si>
  <si>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</si>
  <si>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</si>
  <si>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</si>
  <si>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</si>
  <si>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</si>
  <si>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</si>
  <si>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</si>
  <si>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</si>
  <si>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</si>
  <si>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</si>
  <si>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</si>
  <si>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</si>
  <si>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</si>
  <si>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</si>
  <si>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</si>
  <si>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</si>
  <si>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</si>
  <si>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</si>
  <si>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</si>
  <si>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</si>
  <si>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</si>
  <si>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</si>
  <si>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</si>
  <si>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</si>
  <si>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</si>
  <si>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</si>
  <si>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</si>
  <si>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</si>
  <si>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</si>
  <si>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</si>
  <si>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</si>
  <si>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</si>
  <si>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</si>
  <si>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</si>
  <si>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</si>
  <si>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</si>
  <si>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</si>
  <si>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</si>
  <si>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</si>
  <si>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</si>
  <si>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</si>
  <si>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</si>
  <si>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</si>
  <si>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</si>
  <si>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</si>
  <si>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</si>
  <si>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</si>
  <si>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</si>
  <si>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</si>
  <si>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</si>
  <si>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</si>
  <si>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</si>
  <si>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</si>
  <si>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</si>
  <si>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</si>
  <si>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</si>
  <si>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</si>
  <si>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</si>
  <si>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</si>
  <si>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</si>
  <si>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</si>
  <si>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</si>
  <si>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</si>
  <si>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</si>
  <si>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</si>
  <si>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</si>
  <si>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</si>
  <si>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</si>
  <si>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</si>
  <si>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</si>
  <si>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</si>
  <si>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</si>
  <si>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</si>
  <si>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</si>
  <si>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</si>
  <si>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</si>
  <si>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</si>
  <si>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</si>
  <si>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</si>
  <si>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</si>
  <si>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</si>
  <si>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</si>
  <si>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</si>
  <si>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</si>
  <si>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</si>
  <si>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</si>
  <si>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</si>
  <si>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</si>
  <si>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</si>
  <si>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</si>
  <si>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</si>
  <si>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</si>
  <si>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</si>
  <si>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</si>
  <si>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</si>
  <si>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</si>
  <si>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</si>
  <si>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</si>
  <si>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</si>
  <si>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</si>
  <si>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</si>
  <si>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</si>
  <si>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</si>
  <si>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</si>
  <si>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</si>
  <si>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</si>
  <si>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</si>
  <si>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</si>
  <si>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</si>
  <si>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</si>
  <si>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</si>
  <si>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</si>
  <si>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</si>
  <si>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</si>
  <si>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</si>
  <si>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</si>
  <si>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</si>
  <si>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</si>
  <si>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</si>
  <si>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</si>
  <si>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</si>
  <si>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</si>
  <si>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</si>
  <si>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</si>
  <si>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</si>
  <si>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</si>
  <si>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</si>
  <si>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</si>
  <si>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</si>
  <si>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</si>
  <si>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</si>
  <si>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</si>
  <si>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</si>
  <si>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</si>
  <si>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</si>
  <si>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</si>
  <si>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</si>
  <si>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</si>
  <si>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</si>
  <si>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</si>
  <si>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</si>
  <si>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</si>
  <si>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</si>
  <si>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</si>
  <si>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</si>
  <si>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</si>
  <si>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</si>
  <si>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</si>
  <si>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</si>
  <si>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</si>
  <si>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</si>
  <si>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</si>
  <si>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</si>
  <si>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</si>
  <si>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</si>
  <si>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</si>
  <si>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</si>
  <si>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</si>
  <si>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</si>
  <si>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</si>
  <si>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</si>
  <si>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</si>
  <si>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</si>
  <si>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</si>
  <si>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</si>
  <si>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</si>
  <si>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</si>
  <si>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</si>
  <si>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</si>
  <si>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</si>
  <si>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</si>
  <si>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</si>
  <si>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</si>
  <si>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</si>
  <si>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</si>
  <si>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</si>
  <si>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</si>
  <si>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</si>
  <si>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</si>
  <si>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</si>
  <si>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</si>
  <si>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</si>
  <si>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</si>
  <si>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</si>
  <si>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</si>
  <si>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</si>
  <si>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</si>
  <si>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</si>
  <si>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</si>
  <si>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</si>
  <si>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</si>
  <si>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</si>
  <si>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</si>
  <si>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</si>
  <si>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</si>
  <si>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</si>
  <si>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</si>
  <si>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</si>
  <si>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</si>
  <si>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</si>
  <si>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</si>
  <si>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</si>
  <si>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</si>
  <si>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</si>
  <si>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</si>
  <si>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</si>
  <si>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</si>
  <si>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</si>
  <si>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</si>
  <si>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</si>
  <si>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</si>
  <si>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</si>
  <si>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</si>
  <si>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</si>
  <si>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</si>
  <si>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</si>
  <si>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</si>
  <si>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</si>
  <si>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</si>
  <si>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</si>
  <si>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</si>
  <si>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</si>
  <si>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</si>
  <si>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</si>
  <si>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</si>
  <si>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</si>
  <si>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</si>
  <si>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</si>
  <si>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</si>
  <si>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</si>
  <si>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</si>
  <si>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</si>
  <si>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</si>
  <si>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</si>
  <si>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</si>
  <si>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</si>
  <si>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</si>
  <si>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</si>
  <si>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</si>
  <si>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</si>
  <si>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</si>
  <si>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</si>
  <si>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</si>
  <si>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</si>
  <si>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</si>
  <si>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</si>
  <si>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</si>
  <si>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</si>
  <si>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</si>
  <si>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</si>
  <si>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</si>
  <si>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</si>
  <si>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</si>
  <si>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</si>
  <si>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</si>
  <si>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</si>
  <si>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</si>
  <si>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</si>
  <si>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</si>
  <si>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</si>
  <si>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</si>
  <si>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</si>
  <si>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</si>
  <si>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</si>
  <si>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</si>
  <si>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</si>
  <si>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</si>
  <si>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</si>
  <si>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</si>
  <si>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</si>
  <si>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</si>
  <si>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</si>
  <si>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</si>
  <si>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</si>
  <si>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</si>
  <si>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</si>
  <si>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</si>
  <si>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</si>
  <si>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</si>
  <si>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</si>
  <si>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</si>
  <si>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</si>
  <si>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</si>
  <si>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</si>
  <si>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</si>
  <si>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</si>
  <si>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</si>
  <si>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</si>
  <si>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</si>
  <si>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</si>
  <si>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</si>
  <si>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</si>
  <si>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</si>
  <si>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</si>
  <si>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</si>
  <si>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</si>
  <si>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</si>
  <si>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</si>
  <si>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</si>
  <si>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</si>
  <si>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</si>
  <si>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</si>
  <si>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</si>
  <si>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</si>
  <si>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</si>
  <si>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</si>
  <si>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</si>
  <si>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</si>
  <si>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</si>
  <si>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</si>
  <si>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</si>
  <si>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</si>
  <si>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</si>
  <si>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</si>
  <si>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</si>
  <si>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</si>
  <si>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</si>
  <si>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</si>
  <si>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</si>
  <si>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</si>
  <si>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</si>
  <si>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</si>
  <si>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</si>
  <si>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</si>
  <si>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</si>
  <si>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</si>
  <si>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</si>
  <si>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</si>
  <si>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</si>
  <si>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</si>
  <si>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</si>
  <si>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</si>
  <si>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</si>
  <si>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</si>
  <si>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</si>
  <si>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</si>
  <si>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</si>
  <si>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</si>
  <si>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</si>
  <si>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</si>
  <si>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</si>
  <si>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</si>
  <si>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</si>
  <si>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</si>
  <si>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</si>
  <si>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</si>
  <si>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</si>
  <si>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</si>
  <si>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</si>
  <si>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</si>
  <si>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</si>
  <si>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</si>
  <si>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</si>
  <si>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</si>
  <si>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</si>
  <si>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</si>
  <si>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</si>
  <si>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</si>
  <si>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</si>
  <si>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</si>
  <si>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</si>
  <si>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</si>
  <si>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</si>
  <si>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</si>
  <si>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</si>
  <si>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</si>
  <si>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</si>
  <si>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</si>
  <si>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</si>
  <si>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</si>
  <si>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</si>
  <si>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</si>
  <si>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</si>
  <si>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</si>
  <si>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</si>
  <si>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</si>
  <si>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</si>
  <si>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</si>
  <si>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</si>
  <si>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</si>
  <si>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</si>
  <si>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</si>
  <si>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</si>
  <si>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</si>
  <si>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</si>
  <si>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</si>
  <si>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</si>
  <si>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</si>
  <si>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</si>
  <si>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</si>
  <si>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</si>
  <si>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</si>
  <si>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</si>
  <si>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</si>
  <si>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</si>
  <si>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</si>
  <si>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</si>
  <si>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</si>
  <si>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</si>
  <si>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</si>
  <si>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</si>
  <si>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</si>
  <si>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</si>
  <si>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</si>
  <si>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</si>
  <si>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</si>
  <si>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</si>
  <si>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</si>
  <si>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</si>
  <si>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</si>
  <si>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</si>
  <si>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</si>
  <si>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</si>
  <si>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</si>
  <si>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</si>
  <si>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</si>
  <si>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</si>
  <si>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</si>
  <si>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</si>
  <si>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</si>
  <si>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</si>
  <si>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</si>
  <si>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</si>
  <si>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</si>
  <si>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</si>
  <si>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</si>
  <si>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</si>
  <si>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</si>
  <si>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</si>
  <si>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</si>
  <si>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</si>
  <si>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</si>
  <si>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</si>
  <si>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</si>
  <si>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</si>
  <si>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</si>
  <si>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</si>
  <si>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</si>
  <si>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</si>
  <si>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</si>
  <si>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</si>
  <si>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</si>
  <si>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</si>
  <si>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</si>
  <si>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</si>
  <si>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</si>
  <si>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</si>
  <si>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</si>
  <si>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</si>
  <si>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</si>
  <si>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</si>
  <si>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</si>
  <si>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</si>
  <si>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</si>
  <si>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</si>
  <si>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</si>
  <si>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</si>
  <si>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</si>
  <si>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</si>
  <si>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</si>
  <si>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</si>
  <si>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</si>
  <si>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</si>
  <si>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</si>
  <si>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</si>
  <si>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</si>
  <si>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</si>
  <si>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</si>
  <si>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</si>
  <si>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</si>
  <si>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</si>
  <si>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</si>
  <si>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</si>
  <si>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</si>
  <si>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</si>
  <si>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</si>
  <si>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</si>
  <si>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</si>
  <si>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</si>
  <si>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</si>
  <si>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</si>
  <si>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</si>
  <si>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</si>
  <si>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</si>
  <si>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</si>
  <si>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</si>
  <si>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</si>
  <si>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</si>
  <si>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</si>
  <si>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</si>
  <si>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</si>
  <si>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</si>
  <si>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</si>
  <si>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</si>
  <si>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</si>
  <si>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</si>
  <si>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</si>
  <si>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</si>
  <si>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</si>
  <si>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</si>
  <si>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</si>
  <si>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</si>
  <si>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</si>
  <si>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</si>
  <si>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</si>
  <si>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</si>
  <si>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</si>
  <si>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</si>
  <si>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</si>
  <si>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</si>
  <si>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</si>
  <si>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</si>
  <si>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</si>
  <si>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</si>
  <si>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</si>
  <si>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</si>
  <si>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</si>
  <si>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</si>
  <si>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</si>
  <si>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</si>
  <si>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</si>
  <si>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</si>
  <si>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</si>
  <si>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</si>
  <si>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</si>
  <si>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</si>
  <si>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</si>
  <si>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</si>
  <si>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</si>
  <si>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</si>
  <si>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</si>
  <si>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</si>
  <si>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</si>
  <si>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</si>
  <si>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</si>
  <si>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</si>
  <si>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</si>
  <si>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</si>
  <si>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</si>
  <si>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</si>
  <si>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</si>
  <si>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</si>
  <si>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</si>
  <si>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</si>
  <si>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</si>
  <si>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</si>
  <si>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</si>
  <si>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</si>
  <si>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</si>
  <si>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</si>
  <si>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</si>
  <si>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</si>
  <si>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</si>
  <si>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</si>
  <si>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</si>
  <si>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</si>
  <si>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</si>
  <si>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</si>
  <si>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</si>
  <si>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</si>
  <si>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</si>
  <si>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</si>
  <si>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</si>
  <si>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</si>
  <si>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</si>
  <si>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</si>
  <si>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</si>
  <si>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</si>
  <si>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</si>
  <si>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</si>
  <si>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</si>
  <si>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</si>
  <si>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</si>
  <si>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</si>
  <si>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</si>
  <si>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</si>
  <si>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</si>
  <si>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</si>
  <si>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</si>
  <si>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</si>
  <si>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</si>
  <si>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</si>
  <si>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</si>
  <si>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</si>
  <si>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</si>
  <si>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</si>
  <si>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</si>
  <si>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</si>
  <si>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</si>
  <si>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</si>
  <si>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</si>
  <si>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</si>
  <si>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</si>
  <si>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</si>
  <si>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</si>
  <si>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</si>
  <si>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</si>
  <si>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</si>
  <si>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</si>
  <si>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</si>
  <si>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</si>
  <si>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</si>
  <si>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</si>
  <si>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</si>
  <si>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</si>
  <si>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</si>
  <si>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</si>
  <si>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</si>
  <si>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</si>
  <si>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</si>
  <si>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</si>
  <si>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</si>
  <si>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</si>
  <si>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</si>
  <si>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</si>
  <si>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</si>
  <si>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</si>
  <si>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</si>
  <si>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</si>
  <si>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</si>
  <si>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</si>
  <si>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</si>
  <si>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</si>
  <si>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</si>
  <si>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</si>
  <si>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</si>
  <si>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</si>
  <si>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</si>
  <si>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</si>
  <si>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</si>
  <si>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</si>
  <si>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</si>
  <si>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</si>
  <si>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</si>
  <si>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</si>
  <si>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</si>
  <si>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</si>
  <si>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</si>
  <si>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</si>
  <si>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</si>
  <si>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</si>
  <si>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</si>
  <si>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</si>
  <si>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</si>
  <si>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</si>
  <si>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</si>
  <si>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</si>
  <si>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</si>
  <si>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</si>
  <si>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</si>
  <si>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</si>
  <si>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</si>
  <si>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</si>
  <si>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</si>
  <si>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</si>
  <si>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</si>
  <si>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</si>
  <si>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</si>
  <si>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</si>
  <si>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</si>
  <si>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</si>
  <si>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</si>
  <si>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</si>
  <si>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</si>
  <si>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</si>
  <si>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</si>
  <si>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</si>
  <si>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</si>
  <si>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</si>
  <si>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</si>
  <si>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</si>
  <si>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</si>
  <si>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</si>
  <si>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</si>
  <si>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</si>
  <si>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</si>
  <si>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</si>
  <si>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</si>
  <si>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</si>
  <si>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</si>
  <si>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</si>
  <si>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</si>
  <si>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</si>
  <si>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</si>
  <si>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</si>
  <si>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</si>
  <si>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</si>
  <si>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</si>
  <si>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</si>
  <si>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</si>
  <si>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</si>
  <si>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</si>
  <si>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</si>
  <si>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</si>
  <si>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</si>
  <si>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</si>
  <si>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</si>
  <si>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</si>
  <si>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</si>
  <si>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</si>
  <si>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</si>
  <si>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</si>
  <si>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</si>
  <si>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</si>
  <si>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</si>
  <si>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</si>
  <si>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</si>
  <si>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</si>
  <si>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</si>
  <si>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</si>
  <si>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</si>
  <si>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</si>
  <si>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</si>
  <si>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</si>
  <si>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</si>
  <si>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</si>
  <si>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</si>
  <si>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</si>
  <si>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</si>
  <si>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</si>
  <si>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</si>
  <si>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</si>
  <si>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</si>
  <si>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</si>
  <si>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</si>
  <si>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</si>
  <si>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</si>
  <si>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</si>
  <si>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</si>
  <si>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</si>
  <si>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</si>
  <si>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</si>
  <si>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</si>
  <si>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</si>
  <si>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</si>
  <si>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</si>
  <si>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</si>
  <si>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</si>
  <si>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</si>
  <si>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</si>
  <si>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</si>
  <si>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</si>
  <si>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</si>
  <si>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</si>
  <si>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</si>
  <si>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</si>
  <si>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</si>
  <si>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</si>
  <si>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</si>
  <si>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</si>
  <si>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</si>
  <si>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</si>
  <si>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</si>
  <si>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</si>
  <si>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</si>
  <si>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</si>
  <si>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</si>
  <si>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</si>
  <si>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</si>
  <si>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</si>
  <si>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</si>
  <si>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</si>
  <si>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</si>
  <si>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</si>
  <si>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</si>
  <si>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</si>
  <si>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</si>
  <si>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</si>
  <si>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</si>
  <si>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</si>
  <si>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</si>
  <si>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</si>
  <si>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</si>
  <si>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</si>
  <si>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</si>
  <si>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</si>
  <si>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</si>
  <si>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</si>
  <si>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</si>
  <si>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</si>
  <si>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</si>
  <si>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</si>
  <si>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</si>
  <si>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</si>
  <si>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</si>
  <si>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</si>
  <si>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</si>
  <si>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</si>
  <si>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</si>
  <si>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</si>
  <si>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</si>
  <si>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</si>
  <si>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</si>
  <si>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</si>
  <si>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</si>
  <si>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</si>
  <si>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</si>
  <si>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</si>
  <si>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</si>
  <si>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</si>
  <si>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</si>
  <si>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</si>
  <si>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</si>
  <si>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</si>
  <si>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</si>
  <si>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</si>
  <si>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</si>
  <si>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</si>
  <si>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</si>
  <si>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</si>
  <si>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</si>
  <si>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</si>
  <si>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</si>
  <si>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</si>
  <si>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</si>
  <si>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</si>
  <si>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</si>
  <si>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</si>
  <si>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</si>
  <si>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</si>
  <si>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</si>
  <si>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</si>
  <si>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</si>
  <si>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</si>
  <si>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</si>
  <si>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</si>
  <si>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</si>
  <si>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</si>
  <si>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</si>
  <si>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</si>
  <si>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</si>
  <si>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</si>
  <si>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</si>
  <si>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</si>
  <si>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</si>
  <si>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</si>
  <si>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</si>
  <si>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</si>
  <si>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</si>
  <si>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</si>
  <si>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</si>
  <si>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</si>
  <si>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</si>
  <si>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</si>
  <si>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</si>
  <si>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</si>
  <si>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</si>
  <si>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</si>
  <si>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</si>
  <si>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</si>
  <si>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</si>
  <si>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</si>
  <si>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</si>
  <si>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</si>
  <si>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</si>
  <si>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</si>
  <si>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</si>
  <si>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</si>
  <si>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</si>
  <si>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</si>
  <si>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</si>
  <si>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</si>
  <si>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</si>
  <si>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</si>
  <si>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</si>
  <si>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</si>
  <si>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</si>
  <si>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</si>
  <si>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</si>
  <si>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</si>
  <si>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</si>
  <si>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</si>
  <si>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</si>
  <si>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</si>
  <si>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</si>
  <si>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</si>
  <si>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</si>
  <si>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</si>
  <si>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</si>
  <si>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</si>
  <si>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</si>
  <si>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</si>
  <si>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</si>
  <si>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</si>
  <si>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</si>
  <si>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</si>
  <si>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</si>
  <si>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</si>
  <si>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</si>
  <si>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</si>
  <si>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</si>
  <si>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</si>
  <si>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</si>
  <si>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</si>
  <si>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</si>
  <si>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</si>
  <si>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</si>
  <si>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</si>
  <si>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</si>
  <si>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</si>
  <si>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</si>
  <si>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</si>
  <si>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</si>
  <si>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</si>
  <si>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</si>
  <si>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</si>
  <si>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</si>
  <si>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</si>
  <si>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</si>
  <si>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</si>
  <si>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</si>
  <si>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</si>
  <si>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</si>
  <si>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</si>
  <si>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</si>
  <si>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</si>
  <si>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</si>
  <si>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</si>
  <si>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</si>
  <si>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</si>
  <si>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</si>
  <si>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</si>
  <si>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</si>
  <si>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</si>
  <si>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</si>
  <si>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</si>
  <si>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</si>
  <si>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</si>
  <si>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</si>
  <si>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</si>
  <si>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</si>
  <si>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</si>
  <si>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</si>
  <si>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</si>
  <si>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</si>
  <si>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</si>
  <si>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</si>
  <si>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</si>
  <si>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</si>
  <si>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</si>
  <si>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</si>
  <si>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</si>
  <si>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</si>
  <si>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</si>
  <si>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</si>
  <si>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</si>
  <si>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</si>
  <si>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</si>
  <si>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</si>
  <si>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</si>
  <si>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</si>
  <si>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</si>
  <si>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</si>
  <si>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</si>
  <si>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</si>
  <si>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</si>
  <si>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</si>
  <si>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</si>
  <si>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</si>
  <si>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</si>
  <si>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</si>
  <si>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</si>
  <si>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</si>
  <si>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</si>
  <si>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</si>
  <si>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</si>
  <si>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</si>
  <si>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</si>
  <si>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</si>
  <si>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</si>
  <si>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</si>
  <si>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</si>
  <si>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</si>
  <si>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</si>
  <si>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</si>
  <si>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</si>
  <si>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</si>
  <si>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</si>
  <si>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</si>
  <si>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</si>
  <si>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</si>
  <si>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</si>
  <si>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</si>
  <si>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</si>
  <si>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</si>
  <si>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</si>
  <si>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</si>
  <si>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</si>
  <si>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</si>
  <si>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</si>
  <si>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</si>
  <si>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</si>
  <si>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</si>
  <si>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</si>
  <si>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</si>
  <si>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</si>
  <si>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</si>
  <si>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</si>
  <si>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</si>
  <si>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</si>
  <si>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</si>
  <si>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</si>
  <si>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</si>
  <si>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</si>
  <si>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</si>
  <si>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</si>
  <si>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</si>
  <si>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</si>
  <si>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</si>
  <si>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</si>
  <si>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</si>
  <si>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</si>
  <si>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</si>
  <si>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</si>
  <si>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</si>
  <si>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</si>
  <si>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</si>
  <si>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</si>
  <si>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</si>
  <si>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</si>
  <si>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</si>
  <si>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</si>
  <si>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</si>
  <si>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</si>
  <si>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</si>
  <si>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</si>
  <si>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</si>
  <si>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</si>
  <si>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</si>
  <si>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</si>
  <si>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</si>
  <si>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</si>
  <si>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</si>
  <si>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</si>
  <si>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</si>
  <si>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</si>
  <si>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</si>
  <si>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</si>
  <si>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</si>
  <si>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</si>
  <si>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</si>
  <si>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</si>
  <si>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</si>
  <si>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</si>
  <si>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</si>
  <si>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</si>
  <si>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</si>
  <si>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</si>
  <si>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</si>
  <si>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</si>
  <si>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</si>
  <si>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</si>
  <si>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</si>
  <si>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</si>
  <si>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</si>
  <si>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</si>
  <si>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</si>
  <si>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</si>
  <si>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</si>
  <si>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</si>
  <si>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</si>
  <si>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</si>
  <si>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</si>
  <si>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</si>
  <si>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</si>
  <si>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</si>
  <si>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</si>
  <si>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</si>
  <si>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</si>
  <si>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</si>
  <si>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</si>
  <si>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</si>
  <si>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</si>
  <si>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</si>
  <si>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</si>
  <si>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</si>
  <si>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</si>
  <si>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</si>
  <si>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</si>
  <si>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</si>
  <si>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</si>
  <si>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</si>
  <si>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</si>
  <si>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</si>
  <si>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</si>
  <si>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</si>
  <si>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</si>
  <si>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</si>
  <si>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</si>
  <si>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</si>
  <si>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</si>
  <si>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</si>
  <si>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</si>
  <si>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</si>
  <si>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</si>
  <si>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</si>
  <si>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</si>
  <si>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</si>
  <si>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</si>
  <si>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</si>
  <si>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</si>
  <si>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</si>
  <si>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</si>
  <si>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</si>
  <si>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</si>
  <si>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</si>
  <si>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</si>
  <si>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</si>
  <si>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</si>
  <si>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</si>
  <si>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</si>
  <si>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</si>
  <si>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</si>
  <si>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</si>
  <si>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</si>
  <si>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</si>
  <si>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</si>
  <si>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</si>
  <si>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</si>
  <si>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</si>
  <si>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</si>
  <si>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</si>
  <si>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</si>
  <si>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</si>
  <si>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</si>
  <si>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</si>
  <si>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</si>
  <si>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</si>
  <si>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</si>
  <si>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</si>
  <si>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</si>
  <si>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</si>
  <si>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</si>
  <si>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</si>
  <si>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</si>
  <si>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</si>
  <si>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</si>
  <si>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</si>
  <si>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</si>
  <si>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</si>
  <si>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</si>
  <si>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</si>
  <si>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</si>
  <si>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</si>
  <si>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</si>
  <si>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</si>
  <si>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</si>
  <si>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</si>
  <si>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</si>
  <si>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</si>
  <si>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</si>
  <si>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</si>
  <si>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</si>
  <si>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</si>
  <si>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</si>
  <si>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</si>
  <si>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</si>
  <si>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</si>
  <si>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</si>
  <si>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</si>
  <si>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</si>
  <si>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</si>
  <si>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</si>
  <si>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</si>
  <si>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</si>
  <si>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</si>
  <si>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</si>
  <si>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</si>
  <si>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</si>
  <si>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</si>
  <si>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</si>
  <si>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</si>
  <si>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</si>
  <si>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</si>
  <si>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</si>
  <si>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</si>
  <si>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</si>
  <si>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</si>
  <si>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</si>
  <si>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</si>
  <si>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</si>
  <si>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</si>
  <si>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</si>
  <si>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</si>
  <si>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</si>
  <si>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</si>
  <si>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</si>
  <si>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</si>
  <si>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</si>
  <si>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</si>
  <si>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</si>
  <si>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</si>
  <si>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</si>
  <si>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</si>
  <si>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</si>
  <si>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</si>
  <si>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</si>
  <si>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</si>
  <si>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</si>
  <si>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</si>
  <si>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</si>
  <si>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</si>
  <si>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</si>
  <si>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</si>
  <si>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</si>
  <si>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</si>
  <si>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</si>
  <si>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</si>
  <si>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</si>
  <si>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</si>
  <si>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</si>
  <si>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</si>
  <si>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</si>
  <si>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</si>
  <si>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</si>
  <si>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</si>
  <si>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</si>
  <si>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</si>
  <si>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</si>
  <si>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</si>
  <si>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</si>
  <si>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</si>
  <si>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</si>
  <si>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</si>
  <si>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</si>
  <si>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</si>
  <si>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</si>
  <si>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</si>
  <si>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</si>
  <si>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</si>
  <si>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</si>
  <si>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</si>
  <si>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</si>
  <si>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</si>
  <si>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</si>
  <si>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</si>
  <si>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</si>
  <si>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</si>
  <si>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</si>
  <si>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</si>
  <si>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</si>
  <si>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</si>
  <si>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</si>
  <si>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</si>
  <si>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</si>
  <si>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</si>
  <si>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</si>
  <si>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</si>
  <si>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</si>
  <si>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</si>
  <si>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</si>
  <si>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</si>
  <si>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</si>
  <si>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</si>
  <si>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</si>
  <si>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</si>
  <si>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</si>
  <si>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</si>
  <si>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</si>
  <si>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</si>
  <si>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</si>
  <si>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</si>
  <si>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</si>
  <si>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</si>
  <si>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</si>
  <si>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</si>
  <si>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</si>
  <si>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</si>
  <si>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</si>
  <si>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</si>
  <si>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</si>
  <si>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</si>
  <si>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</si>
  <si>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</si>
  <si>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</si>
  <si>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</si>
  <si>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</si>
  <si>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</si>
  <si>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</si>
  <si>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</si>
  <si>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</si>
  <si>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</si>
  <si>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</si>
  <si>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</si>
  <si>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</si>
  <si>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</si>
  <si>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</si>
  <si>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</si>
  <si>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</si>
  <si>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</si>
  <si>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</si>
  <si>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</si>
  <si>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</si>
  <si>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</si>
  <si>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</si>
  <si>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</si>
  <si>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</si>
  <si>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</si>
  <si>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</si>
  <si>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</si>
  <si>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</si>
  <si>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</si>
  <si>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</si>
  <si>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</si>
  <si>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</si>
  <si>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</si>
  <si>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</si>
  <si>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</si>
  <si>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</si>
  <si>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</si>
  <si>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</si>
  <si>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</si>
  <si>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</si>
  <si>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</si>
  <si>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</si>
  <si>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</si>
  <si>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</si>
  <si>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</si>
  <si>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</si>
  <si>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</si>
  <si>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</si>
  <si>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</si>
  <si>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</si>
  <si>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</si>
  <si>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</si>
  <si>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</si>
  <si>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</si>
  <si>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</si>
  <si>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</si>
  <si>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</si>
  <si>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</si>
  <si>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</si>
  <si>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</si>
  <si>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</si>
  <si>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</si>
  <si>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</si>
  <si>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</si>
  <si>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</si>
  <si>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</si>
  <si>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</si>
  <si>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</si>
  <si>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</si>
  <si>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</si>
  <si>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</si>
  <si>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</si>
  <si>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</si>
  <si>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</si>
  <si>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</si>
  <si>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</si>
  <si>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</si>
  <si>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</si>
  <si>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</si>
  <si>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</si>
  <si>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</si>
  <si>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</si>
  <si>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</si>
  <si>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</si>
  <si>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</si>
  <si>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</si>
  <si>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</si>
  <si>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</si>
  <si>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</si>
  <si>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</si>
  <si>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</si>
  <si>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</si>
  <si>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</si>
  <si>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</si>
  <si>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</si>
  <si>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</si>
  <si>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</si>
  <si>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</si>
  <si>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</si>
  <si>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</si>
  <si>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</si>
  <si>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</si>
  <si>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</si>
  <si>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</si>
  <si>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</si>
  <si>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</si>
  <si>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</si>
  <si>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</si>
  <si>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</si>
  <si>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</si>
  <si>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</si>
  <si>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</si>
  <si>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</si>
  <si>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</si>
  <si>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</si>
  <si>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</si>
  <si>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</si>
  <si>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</si>
  <si>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</si>
  <si>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</si>
  <si>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</si>
  <si>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</si>
  <si>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</si>
  <si>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</si>
  <si>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</si>
  <si>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</si>
  <si>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</si>
  <si>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</si>
  <si>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</si>
  <si>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</si>
  <si>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</si>
  <si>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</si>
  <si>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</si>
  <si>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</si>
  <si>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</si>
  <si>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</si>
  <si>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</si>
  <si>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</si>
  <si>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</si>
  <si>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</si>
  <si>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</si>
  <si>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</si>
  <si>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</si>
  <si>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</si>
  <si>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</si>
  <si>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</si>
  <si>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</si>
  <si>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</si>
  <si>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</si>
  <si>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</si>
  <si>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</si>
  <si>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</si>
  <si>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</si>
  <si>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</si>
  <si>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</si>
  <si>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</si>
  <si>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</si>
  <si>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</si>
  <si>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</si>
  <si>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</si>
  <si>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</si>
  <si>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</si>
  <si>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</si>
  <si>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</si>
  <si>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</si>
  <si>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</si>
  <si>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</si>
  <si>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</si>
  <si>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</si>
  <si>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</si>
  <si>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</si>
  <si>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</si>
  <si>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</si>
  <si>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</si>
  <si>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</si>
  <si>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</si>
  <si>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</si>
  <si>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</si>
  <si>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</si>
  <si>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</si>
  <si>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</si>
  <si>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</si>
  <si>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</si>
  <si>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</si>
  <si>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</si>
  <si>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</si>
  <si>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</si>
  <si>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</si>
  <si>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</si>
  <si>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</si>
  <si>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</si>
  <si>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</si>
  <si>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</si>
  <si>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</si>
  <si>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</si>
  <si>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</si>
  <si>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</si>
  <si>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</si>
  <si>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</si>
  <si>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</si>
  <si>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</si>
  <si>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</si>
  <si>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</si>
  <si>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</si>
  <si>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</si>
  <si>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</si>
  <si>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</si>
  <si>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</si>
  <si>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</si>
  <si>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</si>
  <si>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</si>
  <si>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</si>
  <si>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</si>
  <si>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</si>
  <si>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</si>
  <si>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</si>
  <si>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</si>
  <si>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</si>
  <si>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</si>
  <si>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</si>
  <si>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</si>
  <si>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</si>
  <si>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</si>
  <si>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</si>
  <si>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</si>
  <si>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</si>
  <si>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</si>
  <si>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</si>
  <si>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</si>
  <si>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</si>
  <si>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</si>
  <si>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</si>
  <si>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</si>
  <si>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</si>
  <si>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</si>
  <si>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</si>
  <si>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</si>
  <si>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</si>
  <si>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</si>
  <si>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PCM-20251023-00002088</t>
  </si>
  <si>
    <t>Cell Unavailable at RIY2C8864-L800-CA-P1-VIP @ Generator_SG  // FLM Team Facing access issue as Security not allowing to enter the Area "Its located inside Dariyah"</t>
  </si>
  <si>
    <t>PCM-20251023-00002175</t>
  </si>
  <si>
    <t>access not allowed by security, allowed time only from 9 to 5 , site located in NGHA</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</si>
  <si>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</si>
  <si>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</si>
  <si>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</si>
  <si>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</si>
  <si>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</si>
  <si>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PCM-20251023-00001888</t>
  </si>
  <si>
    <t>Access issue Hotel closed by ministry of tourism,</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</si>
  <si>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</si>
  <si>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</si>
  <si>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</si>
  <si>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</si>
  <si>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</si>
  <si>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</si>
  <si>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NO PCM</t>
  </si>
  <si>
    <t xml:space="preserve">ETA 5 mins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</si>
</sst>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22" fillId="9" borderId="9"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6" totalsRowShown="0" headerRowDxfId="174" dataDxfId="173" headerRowBorderDxfId="171" tableBorderDxfId="172" totalsRowBorderDxfId="170">
  <autoFilter ref="A1:L6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32" totalsRowShown="0" headerRowDxfId="157" dataDxfId="156" headerRowBorderDxfId="154" tableBorderDxfId="155" totalsRowBorderDxfId="153">
  <autoFilter ref="A1:CJ32"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4" totalsRowShown="0" headerRowDxfId="64" dataDxfId="63" headerRowBorderDxfId="61" tableBorderDxfId="62">
  <autoFilter ref="A1:L112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45" totalsRowShown="0" headerRowDxfId="48" dataDxfId="47" headerRowBorderDxfId="45" tableBorderDxfId="46" totalsRowBorderDxfId="44">
  <autoFilter ref="A1:L245"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85" totalsRowShown="0" headerRowDxfId="31" dataDxfId="30" headerRowBorderDxfId="28" tableBorderDxfId="29">
  <autoFilter ref="A1:L485"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50" totalsRowShown="0" headerRowDxfId="15" dataDxfId="14" headerRowBorderDxfId="12" tableBorderDxfId="13">
  <autoFilter ref="A1:L150"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6"/>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291.29983900462685</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10.804850578701007</v>
      </c>
      <c r="H3" s="137">
        <v>45943.437442129631</v>
      </c>
      <c r="I3" s="135" t="str">
        <f>IFERROR(VLOOKUP(D3,DB!A:F,6,0),"")</f>
        <v>Generator-SG</v>
      </c>
      <c r="J3" s="135" t="str">
        <f>IFERROR(VLOOKUP(D3,DB!A:G,7,0),"")</f>
        <v>Vandalized</v>
      </c>
      <c r="K3" s="139" t="s">
        <v>39001</v>
      </c>
      <c r="L3" s="140" t="str">
        <f>IFERROR(VLOOKUP(D3,DB!A:I,9,0),"")</f>
        <v>Latis</v>
      </c>
    </row>
    <row r="4" spans="1:15" ht="15" customHeight="1">
      <c r="A4" s="134"/>
      <c r="B4" s="135" t="str">
        <f>IFERROR(VLOOKUP(D4,DB!A:K,11,0),"")</f>
        <v/>
      </c>
      <c r="C4" s="135"/>
      <c r="D4" s="135"/>
      <c r="E4" s="136"/>
      <c r="F4" s="137"/>
      <c r="G4" s="138">
        <f ca="1">IFERROR(NOW()-F4,"")</f>
        <v>45954.248264930553</v>
      </c>
      <c r="H4" s="137"/>
      <c r="I4" s="135" t="str">
        <f>IFERROR(VLOOKUP(D4,DB!A:F,6,0),"")</f>
        <v/>
      </c>
      <c r="J4" s="135" t="str">
        <f>IFERROR(VLOOKUP(D4,DB!A:G,7,0),"")</f>
        <v/>
      </c>
      <c r="K4" s="139"/>
      <c r="L4" s="140" t="str">
        <f>IFERROR(VLOOKUP(D4,DB!A:I,9,0),"")</f>
        <v/>
      </c>
    </row>
    <row r="5" spans="1:15" ht="15" customHeight="1">
      <c r="A5" s="134"/>
      <c r="B5" s="135" t="str">
        <f>IFERROR(VLOOKUP(D5,DB!A:K,11,0),"")</f>
        <v/>
      </c>
      <c r="C5" s="135"/>
      <c r="D5" s="135"/>
      <c r="E5" s="136"/>
      <c r="F5" s="137"/>
      <c r="G5" s="138">
        <f ca="1">IFERROR(NOW()-F5,"")</f>
        <v>45954.248264930553</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45954.248264930553</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45954.248264930553</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45954.248264930553</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45954.248264930553</v>
      </c>
      <c r="H9" s="137"/>
      <c r="I9" s="135" t="str">
        <f>IFERROR(VLOOKUP(D9,DB!A:F,6,0),"")</f>
        <v/>
      </c>
      <c r="J9" s="135" t="str">
        <f>IFERROR(VLOOKUP(D9,DB!A:G,7,0),"")</f>
        <v/>
      </c>
      <c r="K9" s="139"/>
      <c r="L9" s="140" t="str">
        <f>IFERROR(VLOOKUP(D9,DB!A:I,9,0),"")</f>
        <v/>
      </c>
    </row>
    <row r="10" spans="1:15" ht="15" customHeight="1">
      <c r="A10" s="146"/>
      <c r="B10" s="147" t="str">
        <f>IFERROR(VLOOKUP(D10,DB!A:K,11,0),"")</f>
        <v/>
      </c>
      <c r="C10" s="147"/>
      <c r="D10" s="147"/>
      <c r="E10" s="148"/>
      <c r="F10" s="149"/>
      <c r="G10" s="150">
        <f ca="1">IFERROR(NOW()-F10,"")</f>
        <v>45954.248264930553</v>
      </c>
      <c r="H10" s="149"/>
      <c r="I10" s="147" t="str">
        <f>IFERROR(VLOOKUP(D10,DB!A:F,6,0),"")</f>
        <v/>
      </c>
      <c r="J10" s="147" t="str">
        <f>IFERROR(VLOOKUP(D10,DB!A:G,7,0),"")</f>
        <v/>
      </c>
      <c r="K10" s="151"/>
      <c r="L10" s="152" t="str">
        <f>IFERROR(VLOOKUP(D10,DB!A:I,9,0),"")</f>
        <v/>
      </c>
    </row>
    <row r="11" spans="1:15" ht="15" customHeight="1">
      <c r="A11" s="134"/>
      <c r="B11" s="135" t="str">
        <f>IFERROR(VLOOKUP(D11,DB!A:K,11,0),"")</f>
        <v/>
      </c>
      <c r="C11" s="135"/>
      <c r="D11" s="135"/>
      <c r="E11" s="136"/>
      <c r="F11" s="137"/>
      <c r="G11" s="138">
        <f ca="1">IFERROR(NOW()-F11,"")</f>
        <v>45954.248264930553</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45954.248264930553</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45954.248264930553</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45954.248264930553</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45954.248264930553</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45954.248264930553</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45954.248264930553</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45954.248264930553</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45954.248264930553</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45954.248264930553</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45954.248264930553</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45954.248264930553</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45954.248264930553</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45954.248264930553</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45954.248264930553</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45954.248264930553</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45954.248264930553</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45954.248264930553</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45954.248264930553</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45954.248264930553</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45954.248264930553</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45954.248264930553</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45954.248264930553</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45954.248264930553</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45954.248264930553</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45954.248264930553</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45954.248264930553</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45954.248264930553</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45954.248264930553</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45954.248264930553</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45954.248264930553</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45954.248264930553</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45954.248264930553</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45954.248264930553</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45954.248264930553</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45954.248264930553</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45954.248264930553</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45954.248264930553</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45954.248264930553</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45954.248264930553</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45954.248264930553</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45954.248264930553</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45954.248264930553</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45954.248264930553</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45954.248264930553</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45954.248264930553</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45954.248264930553</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45954.248264930553</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45954.248264930553</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45954.248264930553</v>
      </c>
      <c r="H60" s="137"/>
      <c r="I60" s="135" t="str">
        <f>IFERROR(VLOOKUP(D60,DB!A:F,6,0),"")</f>
        <v/>
      </c>
      <c r="J60" s="135" t="str">
        <f>IFERROR(VLOOKUP(D60,DB!A:G,7,0),"")</f>
        <v/>
      </c>
      <c r="K60" s="139"/>
      <c r="L60" s="140" t="str">
        <f>IFERROR(VLOOKUP(D60,DB!A:I,9,0),"")</f>
        <v/>
      </c>
    </row>
    <row r="61" spans="1:12" ht="15" customHeight="1">
      <c r="A61" s="134"/>
      <c r="B61" s="135" t="str">
        <f>IFERROR(VLOOKUP(D61,DB!A:K,11,0),"")</f>
        <v/>
      </c>
      <c r="C61" s="135"/>
      <c r="D61" s="135"/>
      <c r="E61" s="136"/>
      <c r="F61" s="137"/>
      <c r="G61" s="138">
        <f ca="1">IFERROR(NOW()-F61,"")</f>
        <v>45954.248264930553</v>
      </c>
      <c r="H61" s="137"/>
      <c r="I61" s="135" t="str">
        <f>IFERROR(VLOOKUP(D61,DB!A:F,6,0),"")</f>
        <v/>
      </c>
      <c r="J61" s="135" t="str">
        <f>IFERROR(VLOOKUP(D61,DB!A:G,7,0),"")</f>
        <v/>
      </c>
      <c r="K61" s="139"/>
      <c r="L61" s="140" t="str">
        <f>IFERROR(VLOOKUP(D61,DB!A:I,9,0),"")</f>
        <v/>
      </c>
    </row>
    <row r="62" spans="1:12" ht="15" customHeight="1">
      <c r="A62" s="134"/>
      <c r="B62" s="135" t="str">
        <f>IFERROR(VLOOKUP(D62,DB!A:K,11,0),"")</f>
        <v/>
      </c>
      <c r="C62" s="135"/>
      <c r="D62" s="135"/>
      <c r="E62" s="136"/>
      <c r="F62" s="137"/>
      <c r="G62" s="138">
        <f ca="1">IFERROR(NOW()-F62,"")</f>
        <v>45954.248264930553</v>
      </c>
      <c r="H62" s="137"/>
      <c r="I62" s="135" t="str">
        <f>IFERROR(VLOOKUP(D62,DB!A:F,6,0),"")</f>
        <v/>
      </c>
      <c r="J62" s="135" t="str">
        <f>IFERROR(VLOOKUP(D62,DB!A:G,7,0),"")</f>
        <v/>
      </c>
      <c r="K62" s="139"/>
      <c r="L62" s="140" t="str">
        <f>IFERROR(VLOOKUP(D62,DB!A:I,9,0),"")</f>
        <v/>
      </c>
    </row>
    <row r="63" spans="1:12" ht="15" customHeight="1">
      <c r="A63" s="134"/>
      <c r="B63" s="135" t="str">
        <f>IFERROR(VLOOKUP(D63,DB!A:K,11,0),"")</f>
        <v/>
      </c>
      <c r="C63" s="135"/>
      <c r="D63" s="135"/>
      <c r="E63" s="136"/>
      <c r="F63" s="137"/>
      <c r="G63" s="138">
        <f ca="1">IFERROR(NOW()-F63,"")</f>
        <v>45954.248264930553</v>
      </c>
      <c r="H63" s="137"/>
      <c r="I63" s="135" t="str">
        <f>IFERROR(VLOOKUP(D63,DB!A:F,6,0),"")</f>
        <v/>
      </c>
      <c r="J63" s="135" t="str">
        <f>IFERROR(VLOOKUP(D63,DB!A:G,7,0),"")</f>
        <v/>
      </c>
      <c r="K63" s="139"/>
      <c r="L63" s="140" t="str">
        <f>IFERROR(VLOOKUP(D63,DB!A:I,9,0),"")</f>
        <v/>
      </c>
    </row>
    <row r="64" spans="1:12" ht="15" customHeight="1">
      <c r="A64" s="134"/>
      <c r="B64" s="135" t="str">
        <f>IFERROR(VLOOKUP(D64,DB!A:K,11,0),"")</f>
        <v/>
      </c>
      <c r="C64" s="135"/>
      <c r="D64" s="135"/>
      <c r="E64" s="136"/>
      <c r="F64" s="137"/>
      <c r="G64" s="138">
        <f ca="1">IFERROR(NOW()-F64,"")</f>
        <v>45954.248264930553</v>
      </c>
      <c r="H64" s="137"/>
      <c r="I64" s="135" t="str">
        <f>IFERROR(VLOOKUP(D64,DB!A:F,6,0),"")</f>
        <v/>
      </c>
      <c r="J64" s="135" t="str">
        <f>IFERROR(VLOOKUP(D64,DB!A:G,7,0),"")</f>
        <v/>
      </c>
      <c r="K64" s="139"/>
      <c r="L64" s="140" t="str">
        <f>IFERROR(VLOOKUP(D64,DB!A:I,9,0),"")</f>
        <v/>
      </c>
    </row>
    <row r="65" spans="1:12" ht="15" customHeight="1">
      <c r="A65" s="134"/>
      <c r="B65" s="135" t="str">
        <f>IFERROR(VLOOKUP(D65,DB!A:K,11,0),"")</f>
        <v/>
      </c>
      <c r="C65" s="135"/>
      <c r="D65" s="135"/>
      <c r="E65" s="136"/>
      <c r="F65" s="137"/>
      <c r="G65" s="138">
        <f ca="1">IFERROR(NOW()-F65,"")</f>
        <v>45954.248264930553</v>
      </c>
      <c r="H65" s="137"/>
      <c r="I65" s="135" t="str">
        <f>IFERROR(VLOOKUP(D65,DB!A:F,6,0),"")</f>
        <v/>
      </c>
      <c r="J65" s="135" t="str">
        <f>IFERROR(VLOOKUP(D65,DB!A:G,7,0),"")</f>
        <v/>
      </c>
      <c r="K65" s="139"/>
      <c r="L65" s="140" t="str">
        <f>IFERROR(VLOOKUP(D65,DB!A:I,9,0),"")</f>
        <v/>
      </c>
    </row>
    <row r="66" spans="1:12" ht="15" customHeight="1">
      <c r="A66" s="146"/>
      <c r="B66" s="147" t="str">
        <f>IFERROR(VLOOKUP(D66,DB!A:K,11,0),"")</f>
        <v/>
      </c>
      <c r="C66" s="147"/>
      <c r="D66" s="147"/>
      <c r="E66" s="148"/>
      <c r="F66" s="149"/>
      <c r="G66" s="150">
        <f ca="1">IFERROR(NOW()-F66,"")</f>
        <v>45954.248264930553</v>
      </c>
      <c r="H66" s="149"/>
      <c r="I66" s="147" t="str">
        <f>IFERROR(VLOOKUP(D66,DB!A:F,6,0),"")</f>
        <v/>
      </c>
      <c r="J66" s="147" t="str">
        <f>IFERROR(VLOOKUP(D66,DB!A:G,7,0),"")</f>
        <v/>
      </c>
      <c r="K66" s="151"/>
      <c r="L66" s="152" t="str">
        <f>IFERROR(VLOOKUP(D66,DB!A:I,9,0),"")</f>
        <v/>
      </c>
    </row>
  </sheetData>
  <customSheetViews>
    <customSheetView guid="{F6042A99-DD27-4453-835D-0834D95730CC}" filter="1" showAutoFilter="1">
      <pageMargins left="0" right="0" top="0" bottom="0" header="0" footer="0"/>
      <autoFilter ref="B1:M1" xr:uid="{301F07EB-67EE-481B-8E03-A725A55F0BD5}"/>
    </customSheetView>
  </customSheetViews>
  <dataValidations count="2">
    <dataValidation allowBlank="1" showInputMessage="1" showErrorMessage="1" sqref="E1" xr:uid="{5DBA255D-CDD9-49FB-AD3C-AF70AB4EE696}"/>
    <dataValidation type="list" allowBlank="1" showInputMessage="1" showErrorMessage="1" sqref="E2:E6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32"/>
  <sheetViews>
    <sheetView workbookViewId="0">
      <selection activeCell="C5" sqref="C5"/>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129.24842696759151</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39084</v>
      </c>
      <c r="B4" s="18" t="str">
        <f>IFERROR(VLOOKUP(D4,DB!A:K,11,0),"")</f>
        <v>R2</v>
      </c>
      <c r="C4" s="18">
        <v>2</v>
      </c>
      <c r="D4" s="18" t="s">
        <v>17718</v>
      </c>
      <c r="E4" s="87" t="s">
        <v>38998</v>
      </c>
      <c r="F4" s="89">
        <v>45944.495775462965</v>
      </c>
      <c r="G4" s="117">
        <f ca="1">IFERROR(NOW()-F4,"-")</f>
        <v>9.7524894675880205</v>
      </c>
      <c r="H4" s="116">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t="s">
        <v>39086</v>
      </c>
      <c r="B5" s="18" t="str">
        <f>IFERROR(VLOOKUP(D5,DB!A:K,11,0),"")</f>
        <v>R2</v>
      </c>
      <c r="C5" s="18">
        <v>1</v>
      </c>
      <c r="D5" s="18" t="s">
        <v>30048</v>
      </c>
      <c r="E5" s="115" t="s">
        <v>38998</v>
      </c>
      <c r="F5" s="116">
        <v>45953.919421296298</v>
      </c>
      <c r="G5" s="117">
        <f ca="1">IFERROR(NOW()-F5,"-")</f>
        <v>0.32884363425546326</v>
      </c>
      <c r="H5" s="116">
        <v>45953.781921296293</v>
      </c>
      <c r="I5" s="18" t="str">
        <f>IFERROR(VLOOKUP(D5,DB!A:F,6,0),"")</f>
        <v>Generator-SG</v>
      </c>
      <c r="J5" s="18" t="str">
        <f>IFERROR(VLOOKUP(D5,DB!A:G,7,0),"")</f>
        <v>In progress</v>
      </c>
      <c r="K5" s="19" t="s">
        <v>39087</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t="s">
        <v>39088</v>
      </c>
      <c r="B6" s="18" t="str">
        <f>IFERROR(VLOOKUP(D6,DB!A:K,11,0),"")</f>
        <v>R2</v>
      </c>
      <c r="C6" s="162">
        <v>4</v>
      </c>
      <c r="D6" s="162" t="s">
        <v>18789</v>
      </c>
      <c r="E6" s="162" t="s">
        <v>38998</v>
      </c>
      <c r="F6" s="116">
        <v>45953.97384259259</v>
      </c>
      <c r="G6" s="117">
        <f ca="1">IFERROR(NOW()-F6,"-")</f>
        <v>0.2744223379631876</v>
      </c>
      <c r="H6" s="116">
        <v>45953.965509259258</v>
      </c>
      <c r="I6" s="18" t="str">
        <f>IFERROR(VLOOKUP(D6,DB!A:F,6,0),"")</f>
        <v>SCECO</v>
      </c>
      <c r="J6" s="18" t="str">
        <f>IFERROR(VLOOKUP(D6,DB!A:G,7,0),"")</f>
        <v>Dead</v>
      </c>
      <c r="K6" s="162" t="s">
        <v>39089</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45954.248264930553</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45954.248264930553</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45954.248264930553</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45954.248264930553</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45954.248264930553</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45954.248264930553</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45954.248264930553</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45954.248264930553</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45954.248264930553</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45954.248264930553</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45954.248264930553</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45954.248264930553</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45954.248264930553</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45954.248264930553</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45954.248264930553</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45954.248264930553</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45954.248264930553</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45954.248264930553</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8" t="str">
        <f>IFERROR(VLOOKUP(D25,DB!A:K,11,0),"")</f>
        <v/>
      </c>
      <c r="C25" s="18"/>
      <c r="D25" s="18"/>
      <c r="E25" s="115"/>
      <c r="F25" s="116"/>
      <c r="G25" s="117">
        <f ca="1">IFERROR(NOW()-F25,"-")</f>
        <v>45954.248264930553</v>
      </c>
      <c r="H25" s="116"/>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row r="26" spans="1:88" ht="31.5" customHeight="1">
      <c r="A26" s="114"/>
      <c r="B26" s="18" t="str">
        <f>IFERROR(VLOOKUP(D26,DB!A:K,11,0),"")</f>
        <v/>
      </c>
      <c r="C26" s="18"/>
      <c r="D26" s="18"/>
      <c r="E26" s="115"/>
      <c r="F26" s="116"/>
      <c r="G26" s="117">
        <f ca="1">IFERROR(NOW()-F26,"-")</f>
        <v>45954.248264930553</v>
      </c>
      <c r="H26" s="116"/>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2"/>
    </row>
    <row r="27" spans="1:88" ht="31.5" customHeight="1">
      <c r="A27" s="114"/>
      <c r="B27" s="18" t="str">
        <f>IFERROR(VLOOKUP(D27,DB!A:K,11,0),"")</f>
        <v/>
      </c>
      <c r="C27" s="18"/>
      <c r="D27" s="18"/>
      <c r="E27" s="115"/>
      <c r="F27" s="116"/>
      <c r="G27" s="117">
        <f ca="1">IFERROR(NOW()-F27,"-")</f>
        <v>45954.248264930553</v>
      </c>
      <c r="H27" s="116"/>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2"/>
    </row>
    <row r="28" spans="1:88" ht="31.5" customHeight="1">
      <c r="A28" s="114"/>
      <c r="B28" s="18" t="str">
        <f>IFERROR(VLOOKUP(D28,DB!A:K,11,0),"")</f>
        <v/>
      </c>
      <c r="C28" s="18"/>
      <c r="D28" s="18"/>
      <c r="E28" s="115"/>
      <c r="F28" s="116"/>
      <c r="G28" s="117">
        <f ca="1">IFERROR(NOW()-F28,"-")</f>
        <v>45954.248264930553</v>
      </c>
      <c r="H28" s="116"/>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2"/>
    </row>
    <row r="29" spans="1:88" ht="31.5" customHeight="1">
      <c r="A29" s="114"/>
      <c r="B29" s="18" t="str">
        <f>IFERROR(VLOOKUP(D29,DB!A:K,11,0),"")</f>
        <v/>
      </c>
      <c r="C29" s="18"/>
      <c r="D29" s="18"/>
      <c r="E29" s="115"/>
      <c r="F29" s="116"/>
      <c r="G29" s="117">
        <f ca="1">IFERROR(NOW()-F29,"-")</f>
        <v>45954.248264930553</v>
      </c>
      <c r="H29" s="116"/>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2"/>
    </row>
    <row r="30" spans="1:88" ht="31.5" customHeight="1">
      <c r="A30" s="114"/>
      <c r="B30" s="18" t="str">
        <f>IFERROR(VLOOKUP(D30,DB!A:K,11,0),"")</f>
        <v/>
      </c>
      <c r="C30" s="18"/>
      <c r="D30" s="18"/>
      <c r="E30" s="115"/>
      <c r="F30" s="116"/>
      <c r="G30" s="117">
        <f ca="1">IFERROR(NOW()-F30,"-")</f>
        <v>45954.248264930553</v>
      </c>
      <c r="H30" s="116"/>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2"/>
    </row>
    <row r="31" spans="1:88" ht="31.5" customHeight="1">
      <c r="A31" s="114"/>
      <c r="B31" s="18" t="str">
        <f>IFERROR(VLOOKUP(D31,DB!A:K,11,0),"")</f>
        <v/>
      </c>
      <c r="C31" s="18"/>
      <c r="D31" s="18"/>
      <c r="E31" s="115"/>
      <c r="F31" s="116"/>
      <c r="G31" s="117">
        <f ca="1">IFERROR(NOW()-F31,"-")</f>
        <v>45954.248264930553</v>
      </c>
      <c r="H31" s="116"/>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2"/>
    </row>
    <row r="32" spans="1:88" ht="31.5" customHeight="1">
      <c r="A32" s="114"/>
      <c r="B32" s="18" t="str">
        <f>IFERROR(VLOOKUP(D32,DB!A:K,11,0),"")</f>
        <v/>
      </c>
      <c r="C32" s="18"/>
      <c r="D32" s="18"/>
      <c r="E32" s="115"/>
      <c r="F32" s="116"/>
      <c r="G32" s="117">
        <f ca="1">IFERROR(NOW()-F32,"-")</f>
        <v>45954.248264930553</v>
      </c>
      <c r="H32" s="116"/>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2"/>
    </row>
  </sheetData>
  <dataValidations count="2">
    <dataValidation allowBlank="1" showInputMessage="1" showErrorMessage="1" sqref="E1" xr:uid="{4D935161-CDD3-4592-B877-3FB59C99E142}"/>
    <dataValidation type="list" allowBlank="1" showInputMessage="1" showErrorMessage="1" sqref="E3:E32"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4"/>
  <sheetViews>
    <sheetView workbookViewId="0">
      <selection activeCell="K2" sqref="K2"/>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8.89843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21" ca="1" si="0">IFERROR(NOW()-F2,"-")</f>
        <v>45954.248264930553</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45954.248264930553</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45954.248264930553</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45954.248264930553</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45954.248264930553</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45954.248264930553</v>
      </c>
      <c r="H7" s="22"/>
      <c r="I7" s="19" t="s">
        <v>39090</v>
      </c>
      <c r="J7" s="18" t="str">
        <f>IFERROR(VLOOKUP(D7,DB!A:G,7,0),"")</f>
        <v/>
      </c>
      <c r="K7" s="46"/>
      <c r="L7" s="23" t="str">
        <f>IFERROR(VLOOKUP(D7,DB!A:I,9,0),"")</f>
        <v/>
      </c>
    </row>
    <row r="8" spans="1:13" ht="15" customHeight="1">
      <c r="A8" s="19"/>
      <c r="B8" s="63" t="str">
        <f>IFERROR(VLOOKUP(D8,DB!A:K,11,0),"")</f>
        <v/>
      </c>
      <c r="C8" s="18"/>
      <c r="D8" s="18"/>
      <c r="E8" s="18"/>
      <c r="F8" s="20"/>
      <c r="G8" s="21">
        <f t="shared" ca="1" si="0"/>
        <v>45954.248264930553</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45954.248264930553</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45954.248264930553</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45954.248264930553</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45954.248264930553</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45954.248264930553</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45954.248264930553</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45954.248264930553</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45954.248264930553</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45954.248264930553</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45954.248264930553</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45954.248264930553</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45954.248264930553</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45954.248264930553</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ref="G22:G85" ca="1" si="1">IFERROR(NOW()-F22,"-")</f>
        <v>45954.248264930553</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45954.248264930553</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45954.248264930553</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45954.248264930553</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45954.248264930553</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45954.248264930553</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45954.248264930553</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45954.248264930553</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45954.248264930553</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45954.248264930553</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45954.248264930553</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45954.248264930553</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45954.248264930553</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45954.248264930553</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45954.248264930553</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45954.248264930553</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45954.248264930553</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45954.248264930553</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45954.248264930553</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45954.248264930553</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45954.248264930553</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45954.248264930553</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45954.248264930553</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45954.248264930553</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45954.248264930553</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45954.248264930553</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45954.248264930553</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45954.248264930553</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45954.248264930553</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45954.248264930553</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45954.248264930553</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45954.248264930553</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45954.248264930553</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45954.248264930553</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45954.248264930553</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45954.248264930553</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45954.248264930553</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45954.248264930553</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45954.248264930553</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45954.248264930553</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45954.248264930553</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45954.248264930553</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45954.248264930553</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45954.248264930553</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45954.248264930553</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45954.248264930553</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45954.248264930553</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45954.248264930553</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45954.248264930553</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45954.248264930553</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45954.248264930553</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45954.248264930553</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45954.248264930553</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45954.248264930553</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45954.248264930553</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45954.248264930553</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45954.248264930553</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45954.248264930553</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45954.248264930553</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45954.248264930553</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45954.248264930553</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45954.248264930553</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45954.248264930553</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45954.248264930553</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ref="G86:G149" ca="1" si="2">IFERROR(NOW()-F86,"-")</f>
        <v>45954.248264930553</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45954.248264930553</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45954.248264930553</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45954.248264930553</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45954.248264930553</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45954.248264930553</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45954.248264930553</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45954.248264930553</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45954.248264930553</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45954.248264930553</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45954.248264930553</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45954.248264930553</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45954.248264930553</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45954.248264930553</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45954.248264930553</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45954.248264930553</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45954.248264930553</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45954.248264930553</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45954.248264930553</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45954.248264930553</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45954.248264930553</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45954.248264930553</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45954.248264930553</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45954.248264930553</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45954.248264930553</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45954.248264930553</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45954.248264930553</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45954.248264930553</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45954.248264930553</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45954.248264930553</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45954.248264930553</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45954.248264930553</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45954.248264930553</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45954.248264930553</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45954.248264930553</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45954.248264930553</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45954.248264930553</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45954.248264930553</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45954.248264930553</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45954.248264930553</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45954.248264930553</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45954.248264930553</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45954.248264930553</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45954.248264930553</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45954.248264930553</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45954.248264930553</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45954.248264930553</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45954.248264930553</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45954.248264930553</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45954.248264930553</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45954.248264930553</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45954.248264930553</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45954.248264930553</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45954.248264930553</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45954.248264930553</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45954.248264930553</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45954.248264930553</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45954.248264930553</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45954.248264930553</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45954.248264930553</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45954.248264930553</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45954.248264930553</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45954.248264930553</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45954.248264930553</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ref="G150:G213" ca="1" si="3">IFERROR(NOW()-F150,"-")</f>
        <v>45954.248264930553</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45954.248264930553</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45954.248264930553</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45954.248264930553</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45954.248264930553</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45954.248264930553</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45954.248264930553</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45954.248264930553</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45954.248264930553</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45954.248264930553</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45954.248264930553</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45954.248264930553</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45954.248264930553</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45954.248264930553</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45954.248264930553</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45954.248264930553</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45954.248264930553</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45954.248264930553</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45954.248264930553</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45954.248264930553</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45954.248264930553</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45954.248264930553</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45954.248264930553</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45954.248264930553</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45954.248264930553</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45954.248264930553</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45954.248264930553</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45954.248264930553</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45954.248264930553</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45954.248264930553</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45954.248264930553</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45954.248264930553</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45954.248264930553</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45954.248264930553</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45954.248264930553</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45954.248264930553</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45954.248264930553</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45954.248264930553</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45954.248264930553</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45954.248264930553</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45954.248264930553</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45954.248264930553</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45954.248264930553</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45954.248264930553</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45954.248264930553</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45954.248264930553</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45954.248264930553</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45954.248264930553</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45954.248264930553</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45954.248264930553</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45954.248264930553</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45954.248264930553</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45954.248264930553</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45954.248264930553</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45954.248264930553</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45954.248264930553</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45954.248264930553</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45954.248264930553</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45954.248264930553</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45954.248264930553</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45954.248264930553</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45954.248264930553</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45954.248264930553</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45954.248264930553</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ref="G214:G277" ca="1" si="4">IFERROR(NOW()-F214,"-")</f>
        <v>45954.248264930553</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45954.248264930553</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45954.248264930553</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45954.248264930553</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45954.248264930553</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45954.248264930553</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45954.248264930553</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45954.248264930553</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45954.248264930553</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45954.248264930553</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45954.248264930553</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45954.248264930553</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45954.248264930553</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45954.248264930553</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45954.248264930553</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45954.248264930553</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45954.248264930553</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45954.248264930553</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45954.248264930553</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45954.248264930553</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45954.248264930553</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45954.248264930553</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45954.248264930553</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45954.248264930553</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45954.248264930553</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45954.248264930553</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45954.248264930553</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45954.248264930553</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45954.248264930553</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45954.248264930553</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45954.248264930553</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45954.248264930553</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45954.248264930553</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45954.248264930553</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45954.248264930553</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45954.248264930553</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45954.248264930553</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45954.248264930553</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45954.248264930553</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45954.248264930553</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45954.248264930553</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45954.248264930553</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45954.248264930553</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45954.248264930553</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45954.248264930553</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45954.248264930553</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45954.248264930553</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45954.248264930553</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45954.248264930553</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45954.248264930553</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45954.248264930553</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45954.248264930553</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45954.248264930553</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45954.248264930553</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45954.248264930553</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45954.248264930553</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45954.248264930553</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45954.248264930553</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45954.248264930553</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45954.248264930553</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45954.248264930553</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45954.248264930553</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45954.248264930553</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45954.248264930553</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ref="G278:G341" ca="1" si="5">IFERROR(NOW()-F278,"-")</f>
        <v>45954.248264930553</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45954.248264930553</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45954.248264930553</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45954.248264930553</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45954.248264930553</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45954.248264930553</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45954.248264930553</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45954.248264930553</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45954.248264930553</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45954.248264930553</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45954.248264930553</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45954.248264930553</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45954.248264930553</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45954.248264930553</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45954.248264930553</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45954.248264930553</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45954.248264930553</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45954.248264930553</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45954.248264930553</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45954.248264930553</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45954.248264930553</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45954.248264930553</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45954.248264930553</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45954.248264930553</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45954.248264930553</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45954.248264930553</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45954.248264930553</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45954.248264930553</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45954.248264930553</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45954.248264930553</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45954.248264930553</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45954.248264930553</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45954.248264930553</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45954.248264930553</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45954.248264930553</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45954.248264930553</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45954.248264930553</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45954.248264930553</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45954.248264930553</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45954.248264930553</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45954.248264930553</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45954.248264930553</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45954.248264930553</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45954.248264930553</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45954.248264930553</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45954.248264930553</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45954.248264930553</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45954.248264930553</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45954.248264930553</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45954.248264930553</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45954.248264930553</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45954.248264930553</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45954.248264930553</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45954.248264930553</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45954.248264930553</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45954.248264930553</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45954.248264930553</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45954.248264930553</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45954.248264930553</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45954.248264930553</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45954.248264930553</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45954.248264930553</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45954.248264930553</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45954.248264930553</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ref="G342:G405" ca="1" si="6">IFERROR(NOW()-F342,"-")</f>
        <v>45954.248264930553</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45954.248264930553</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45954.248264930553</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45954.248264930553</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45954.248264930553</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45954.248264930553</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45954.248264930553</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45954.248264930553</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45954.248264930553</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45954.248264930553</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45954.248264930553</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45954.248264930553</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45954.248264930553</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45954.248264930553</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45954.248264930553</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45954.248264930553</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45954.248264930553</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45954.248264930553</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45954.248264930553</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45954.248264930553</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45954.248264930553</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45954.248264930553</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45954.248264930553</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45954.248264930553</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45954.248264930553</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45954.248264930553</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45954.248264930553</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45954.248264930553</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45954.248264930553</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45954.248264930553</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45954.248264930553</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45954.248264930553</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45954.248264930553</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45954.248264930553</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45954.248264930553</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45954.248264930553</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45954.248264930553</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45954.248264930553</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45954.248264930553</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45954.248264930553</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45954.248264930553</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45954.248264930553</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45954.248264930553</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45954.248264930553</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45954.248264930553</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45954.248264930553</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45954.248264930553</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45954.248264930553</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45954.248264930553</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45954.248264930553</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45954.248264930553</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45954.248264930553</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45954.248264930553</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45954.248264930553</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45954.248264930553</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45954.248264930553</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45954.248264930553</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45954.248264930553</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45954.248264930553</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45954.248264930553</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45954.248264930553</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45954.248264930553</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45954.248264930553</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45954.248264930553</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ref="G406:G469" ca="1" si="7">IFERROR(NOW()-F406,"-")</f>
        <v>45954.248264930553</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45954.248264930553</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45954.248264930553</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45954.248264930553</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45954.248264930553</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45954.248264930553</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45954.248264930553</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45954.248264930553</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45954.248264930553</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45954.248264930553</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45954.248264930553</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45954.248264930553</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45954.248264930553</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45954.248264930553</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45954.248264930553</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45954.248264930553</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45954.248264930553</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45954.248264930553</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45954.248264930553</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45954.248264930553</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45954.248264930553</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45954.248264930553</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45954.248264930553</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45954.248264930553</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45954.248264930553</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45954.248264930553</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45954.248264930553</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45954.248264930553</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45954.248264930553</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45954.248264930553</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45954.248264930553</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45954.248264930553</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45954.248264930553</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45954.248264930553</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45954.248264930553</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45954.248264930553</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45954.248264930553</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45954.248264930553</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45954.248264930553</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45954.248264930553</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45954.248264930553</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45954.248264930553</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45954.248264930553</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45954.248264930553</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45954.248264930553</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45954.248264930553</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45954.248264930553</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45954.248264930553</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45954.248264930553</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45954.248264930553</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45954.248264930553</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45954.248264930553</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45954.248264930553</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45954.248264930553</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45954.248264930553</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45954.248264930553</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45954.248264930553</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45954.248264930553</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45954.248264930553</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45954.248264930553</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45954.248264930553</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45954.248264930553</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45954.248264930553</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45954.248264930553</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ref="G470:G533" ca="1" si="8">IFERROR(NOW()-F470,"-")</f>
        <v>45954.248264930553</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45954.248264930553</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45954.248264930553</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45954.248264930553</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45954.248264930553</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45954.248264930553</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45954.248264930553</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45954.248264930553</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45954.248264930553</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45954.248264930553</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45954.248264930553</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45954.248264930553</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45954.248264930553</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45954.248264930553</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45954.248264930553</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45954.248264930553</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45954.248264930553</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45954.248264930553</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45954.248264930553</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45954.248264930553</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45954.248264930553</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45954.248264930553</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45954.248264930553</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45954.248264930553</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45954.248264930553</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45954.248264930553</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45954.248264930553</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45954.248264930553</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45954.248264930553</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45954.248264930553</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45954.248264930553</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45954.248264930553</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45954.248264930553</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45954.248264930553</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45954.248264930553</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45954.248264930553</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45954.248264930553</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45954.248264930553</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45954.248264930553</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45954.248264930553</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45954.248264930553</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45954.248264930553</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45954.248264930553</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45954.248264930553</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45954.248264930553</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45954.248264930553</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45954.248264930553</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45954.248264930553</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45954.248264930553</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45954.248264930553</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45954.248264930553</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45954.248264930553</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45954.248264930553</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45954.248264930553</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45954.248264930553</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45954.248264930553</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45954.248264930553</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45954.248264930553</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45954.248264930553</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45954.248264930553</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45954.248264930553</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45954.248264930553</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45954.248264930553</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45954.248264930553</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ref="G534:G597" ca="1" si="9">IFERROR(NOW()-F534,"-")</f>
        <v>45954.248264930553</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45954.248264930553</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45954.248264930553</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45954.248264930553</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45954.248264930553</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45954.248264930553</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45954.248264930553</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45954.248264930553</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45954.248264930553</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45954.248264930553</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45954.248264930553</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45954.248264930553</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45954.248264930553</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45954.248264930553</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45954.248264930553</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45954.248264930553</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45954.248264930553</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45954.248264930553</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45954.248264930553</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45954.248264930553</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45954.248264930553</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45954.248264930553</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45954.248264930553</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45954.248264930553</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45954.248264930553</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45954.248264930553</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45954.248264930553</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45954.248264930553</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45954.248264930553</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45954.248264930553</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45954.248264930553</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45954.248264930553</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45954.248264930553</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45954.248264930553</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45954.248264930553</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45954.248264930553</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45954.248264930553</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45954.248264930553</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45954.248264930553</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45954.248264930553</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45954.248264930553</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45954.248264930553</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45954.248264930553</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45954.248264930553</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45954.248264930553</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45954.248264930553</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45954.248264930553</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45954.248264930553</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45954.248264930553</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45954.248264930553</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45954.248264930553</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45954.248264930553</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45954.248264930553</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45954.248264930553</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45954.248264930553</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45954.248264930553</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45954.248264930553</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45954.248264930553</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45954.248264930553</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45954.248264930553</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45954.248264930553</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45954.248264930553</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45954.248264930553</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45954.248264930553</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ref="G598:G661" ca="1" si="10">IFERROR(NOW()-F598,"-")</f>
        <v>45954.248264930553</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45954.248264930553</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45954.248264930553</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45954.248264930553</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45954.248264930553</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45954.248264930553</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45954.248264930553</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45954.248264930553</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45954.248264930553</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45954.248264930553</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45954.248264930553</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45954.248264930553</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45954.248264930553</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45954.248264930553</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45954.248264930553</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45954.248264930553</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45954.248264930553</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45954.248264930553</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45954.248264930553</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45954.248264930553</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45954.248264930553</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45954.248264930553</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45954.248264930553</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45954.248264930553</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45954.248264930553</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45954.248264930553</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45954.248264930553</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45954.248264930553</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45954.248264930553</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45954.248264930553</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45954.248264930553</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45954.248264930553</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45954.248264930553</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45954.248264930553</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45954.248264930553</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45954.248264930553</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45954.248264930553</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45954.248264930553</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45954.248264930553</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45954.248264930553</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45954.248264930553</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45954.248264930553</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45954.248264930553</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45954.248264930553</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45954.248264930553</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45954.248264930553</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45954.248264930553</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45954.248264930553</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45954.248264930553</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45954.248264930553</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45954.248264930553</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45954.248264930553</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45954.248264930553</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45954.248264930553</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45954.248264930553</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45954.248264930553</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45954.248264930553</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45954.248264930553</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45954.248264930553</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45954.248264930553</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45954.248264930553</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45954.248264930553</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45954.248264930553</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45954.248264930553</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ref="G662:G725" ca="1" si="11">IFERROR(NOW()-F662,"-")</f>
        <v>45954.248264930553</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45954.248264930553</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45954.248264930553</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45954.248264930553</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45954.248264930553</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45954.248264930553</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45954.248264930553</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45954.248264930553</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45954.248264930553</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45954.248264930553</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45954.248264930553</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45954.248264930553</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45954.248264930553</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45954.248264930553</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45954.248264930553</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45954.248264930553</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45954.248264930553</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45954.248264930553</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45954.248264930553</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45954.248264930553</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45954.248264930553</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45954.248264930553</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45954.248264930553</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45954.248264930553</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45954.248264930553</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45954.248264930553</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45954.248264930553</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45954.248264930553</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45954.248264930553</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45954.248264930553</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45954.248264930553</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45954.248264930553</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45954.248264930553</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45954.248264930553</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45954.248264930553</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45954.248264930553</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45954.248264930553</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45954.248264930553</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45954.248264930553</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45954.248264930553</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45954.248264930553</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45954.248264930553</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45954.248264930553</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45954.248264930553</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45954.248264930553</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45954.248264930553</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45954.248264930553</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45954.248264930553</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45954.248264930553</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45954.248264930553</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45954.248264930553</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45954.248264930553</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45954.248264930553</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45954.248264930553</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45954.248264930553</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45954.248264930553</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45954.248264930553</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45954.248264930553</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45954.248264930553</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45954.248264930553</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45954.248264930553</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45954.248264930553</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45954.248264930553</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45954.248264930553</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ref="G726:G789" ca="1" si="12">IFERROR(NOW()-F726,"-")</f>
        <v>45954.248264930553</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45954.248264930553</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45954.248264930553</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45954.248264930553</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45954.248264930553</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45954.248264930553</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45954.248264930553</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45954.248264930553</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45954.248264930553</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45954.248264930553</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45954.248264930553</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45954.248264930553</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45954.248264930553</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45954.248264930553</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45954.248264930553</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45954.248264930553</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45954.248264930553</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45954.248264930553</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45954.248264930553</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45954.248264930553</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45954.248264930553</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45954.248264930553</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45954.248264930553</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45954.248264930553</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45954.248264930553</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45954.248264930553</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45954.248264930553</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45954.248264930553</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45954.248264930553</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45954.248264930553</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45954.248264930553</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45954.248264930553</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45954.248264930553</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45954.248264930553</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45954.248264930553</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45954.248264930553</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45954.248264930553</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45954.248264930553</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45954.248264930553</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45954.248264930553</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45954.248264930553</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45954.248264930553</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45954.248264930553</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45954.248264930553</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45954.248264930553</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45954.248264930553</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45954.248264930553</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45954.248264930553</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45954.248264930553</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45954.248264930553</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45954.248264930553</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45954.248264930553</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45954.248264930553</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45954.248264930553</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45954.248264930553</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45954.248264930553</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45954.248264930553</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45954.248264930553</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45954.248264930553</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45954.248264930553</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45954.248264930553</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45954.248264930553</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45954.248264930553</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45954.248264930553</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ref="G790:G853" ca="1" si="13">IFERROR(NOW()-F790,"-")</f>
        <v>45954.248264930553</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45954.248264930553</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45954.248264930553</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45954.248264930553</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45954.248264930553</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45954.248264930553</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45954.248264930553</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45954.248264930553</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45954.248264930553</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45954.248264930553</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45954.248264930553</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45954.248264930553</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45954.248264930553</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45954.248264930553</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45954.248264930553</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45954.248264930553</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45954.248264930553</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45954.248264930553</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45954.248264930553</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45954.248264930553</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45954.248264930553</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45954.248264930553</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45954.248264930553</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45954.248264930553</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45954.248264930553</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45954.248264930553</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45954.248264930553</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45954.248264930553</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45954.248264930553</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45954.248264930553</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45954.248264930553</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45954.248264930553</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45954.248264930553</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45954.248264930553</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45954.248264930553</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45954.248264930553</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45954.248264930553</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45954.248264930553</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45954.248264930553</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45954.248264930553</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45954.248264930553</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45954.248264930553</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45954.248264930553</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45954.248264930553</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45954.248264930553</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45954.248264930553</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45954.248264930553</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45954.248264930553</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45954.248264930553</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45954.248264930553</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45954.248264930553</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45954.248264930553</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45954.248264930553</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45954.248264930553</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45954.248264930553</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45954.248264930553</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45954.248264930553</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45954.248264930553</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45954.248264930553</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45954.248264930553</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45954.248264930553</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45954.248264930553</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45954.248264930553</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45954.248264930553</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ref="G854:G917" ca="1" si="14">IFERROR(NOW()-F854,"-")</f>
        <v>45954.248264930553</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45954.248264930553</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45954.248264930553</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45954.248264930553</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45954.248264930553</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45954.248264930553</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45954.248264930553</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45954.248264930553</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45954.248264930553</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45954.248264930553</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45954.248264930553</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45954.248264930553</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45954.248264930553</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45954.248264930553</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45954.248264930553</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45954.248264930553</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45954.248264930553</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45954.248264930553</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45954.248264930553</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45954.248264930553</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45954.248264930553</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45954.248264930553</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45954.248264930553</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45954.248264930553</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45954.248264930553</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45954.248264930553</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45954.248264930553</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45954.248264930553</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45954.248264930553</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45954.248264930553</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45954.248264930553</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45954.248264930553</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45954.248264930553</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45954.248264930553</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45954.248264930553</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45954.248264930553</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45954.248264930553</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45954.248264930553</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45954.248264930553</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45954.248264930553</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45954.248264930553</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45954.248264930553</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45954.248264930553</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45954.248264930553</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45954.248264930553</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45954.248264930553</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45954.248264930553</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45954.248264930553</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45954.248264930553</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45954.248264930553</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45954.248264930553</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45954.248264930553</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45954.248264930553</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45954.248264930553</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45954.248264930553</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45954.248264930553</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45954.248264930553</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45954.248264930553</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45954.248264930553</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45954.248264930553</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45954.248264930553</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45954.248264930553</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45954.248264930553</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45954.248264930553</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ref="G918:G981" ca="1" si="15">IFERROR(NOW()-F918,"-")</f>
        <v>45954.248264930553</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45954.248264930553</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45954.248264930553</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45954.248264930553</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45954.248264930553</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45954.248264930553</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45954.248264930553</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45954.248264930553</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45954.248264930553</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45954.248264930553</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45954.248264930553</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45954.248264930553</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45954.248264930553</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45954.248264930553</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45954.248264930553</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45954.248264930553</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45954.248264930553</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45954.248264930553</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45954.248264930553</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45954.248264930553</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45954.248264930553</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45954.248264930553</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45954.248264930553</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45954.248264930553</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45954.248264930553</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45954.248264930553</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45954.248264930553</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45954.248264930553</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45954.248264930553</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45954.248264930553</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45954.248264930553</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45954.248264930553</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45954.248264930553</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45954.248264930553</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45954.248264930553</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45954.248264930553</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45954.248264930553</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45954.248264930553</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45954.248264930553</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45954.248264930553</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45954.248264930553</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45954.248264930553</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45954.248264930553</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45954.248264930553</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45954.248264930553</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45954.248264930553</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45954.248264930553</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45954.248264930553</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45954.248264930553</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45954.248264930553</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45954.248264930553</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45954.248264930553</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45954.248264930553</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45954.248264930553</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45954.248264930553</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45954.248264930553</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45954.248264930553</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45954.248264930553</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45954.248264930553</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45954.248264930553</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45954.248264930553</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45954.248264930553</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45954.248264930553</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45954.248264930553</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ref="G982:G1045" ca="1" si="16">IFERROR(NOW()-F982,"-")</f>
        <v>45954.248264930553</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45954.248264930553</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45954.248264930553</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45954.248264930553</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45954.248264930553</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45954.248264930553</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45954.248264930553</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45954.248264930553</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45954.248264930553</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45954.248264930553</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45954.248264930553</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45954.248264930553</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45954.248264930553</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45954.248264930553</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45954.248264930553</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45954.248264930553</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45954.248264930553</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45954.248264930553</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45954.248264930553</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45954.248264930553</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45954.248264930553</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45954.248264930553</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45954.248264930553</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45954.248264930553</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45954.248264930553</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45954.248264930553</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45954.248264930553</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45954.248264930553</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45954.248264930553</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45954.248264930553</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45954.248264930553</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45954.248264930553</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45954.248264930553</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45954.248264930553</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45954.248264930553</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45954.248264930553</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45954.248264930553</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45954.248264930553</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45954.248264930553</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45954.248264930553</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45954.248264930553</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45954.248264930553</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45954.248264930553</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45954.248264930553</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45954.248264930553</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45954.248264930553</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45954.248264930553</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45954.248264930553</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45954.248264930553</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45954.248264930553</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45954.248264930553</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45954.248264930553</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45954.248264930553</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45954.248264930553</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45954.248264930553</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45954.248264930553</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45954.248264930553</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45954.248264930553</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45954.248264930553</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45954.248264930553</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45954.248264930553</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45954.248264930553</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45954.248264930553</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45954.248264930553</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ref="G1046:G1109" ca="1" si="17">IFERROR(NOW()-F1046,"-")</f>
        <v>45954.248264930553</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45954.248264930553</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45954.248264930553</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45954.248264930553</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45954.248264930553</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45954.248264930553</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45954.248264930553</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45954.248264930553</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45954.248264930553</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45954.248264930553</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45954.248264930553</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45954.248264930553</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45954.248264930553</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45954.248264930553</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45954.248264930553</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45954.248264930553</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45954.248264930553</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45954.248264930553</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45954.248264930553</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45954.248264930553</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45954.248264930553</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45954.248264930553</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45954.248264930553</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45954.248264930553</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45954.248264930553</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45954.248264930553</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45954.248264930553</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45954.248264930553</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45954.248264930553</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45954.248264930553</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45954.248264930553</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45954.248264930553</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45954.248264930553</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45954.248264930553</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45954.248264930553</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45954.248264930553</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45954.248264930553</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45954.248264930553</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45954.248264930553</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45954.248264930553</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45954.248264930553</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45954.248264930553</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45954.248264930553</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45954.248264930553</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45954.248264930553</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45954.248264930553</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45954.248264930553</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45954.248264930553</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45954.248264930553</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45954.248264930553</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45954.248264930553</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45954.248264930553</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45954.248264930553</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45954.248264930553</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45954.248264930553</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45954.248264930553</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45954.248264930553</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45954.248264930553</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45954.248264930553</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45954.248264930553</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45954.248264930553</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45954.248264930553</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7"/>
        <v>45954.248264930553</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7"/>
        <v>45954.248264930553</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ref="G1110:G1124" ca="1" si="18">IFERROR(NOW()-F1110,"-")</f>
        <v>45954.248264930553</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45954.248264930553</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45954.248264930553</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45954.248264930553</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45954.248264930553</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45954.248264930553</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45954.248264930553</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45954.248264930553</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45954.248264930553</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45954.248264930553</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45954.248264930553</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45954.248264930553</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45954.248264930553</v>
      </c>
      <c r="H1122" s="22"/>
      <c r="I1122" s="19" t="str">
        <f>IFERROR(VLOOKUP(D1122,DB!A:F,6,0),"")</f>
        <v/>
      </c>
      <c r="J1122" s="18" t="str">
        <f>IFERROR(VLOOKUP(D1122,DB!A:G,7,0),"")</f>
        <v/>
      </c>
      <c r="K1122" s="46"/>
      <c r="L1122" s="23" t="str">
        <f>IFERROR(VLOOKUP(D1122,DB!A:I,9,0),"")</f>
        <v/>
      </c>
    </row>
    <row r="1123" spans="1:12" ht="15" customHeight="1">
      <c r="A1123" s="19"/>
      <c r="B1123" s="63" t="str">
        <f>IFERROR(VLOOKUP(D1123,DB!A:K,11,0),"")</f>
        <v/>
      </c>
      <c r="C1123" s="18"/>
      <c r="D1123" s="18"/>
      <c r="E1123" s="18"/>
      <c r="F1123" s="20"/>
      <c r="G1123" s="21">
        <f t="shared" ca="1" si="18"/>
        <v>45954.248264930553</v>
      </c>
      <c r="H1123" s="22"/>
      <c r="I1123" s="19" t="str">
        <f>IFERROR(VLOOKUP(D1123,DB!A:F,6,0),"")</f>
        <v/>
      </c>
      <c r="J1123" s="18" t="str">
        <f>IFERROR(VLOOKUP(D1123,DB!A:G,7,0),"")</f>
        <v/>
      </c>
      <c r="K1123" s="46"/>
      <c r="L1123" s="23" t="str">
        <f>IFERROR(VLOOKUP(D1123,DB!A:I,9,0),"")</f>
        <v/>
      </c>
    </row>
    <row r="1124" spans="1:12" ht="15" customHeight="1">
      <c r="A1124" s="19"/>
      <c r="B1124" s="63" t="str">
        <f>IFERROR(VLOOKUP(D1124,DB!A:K,11,0),"")</f>
        <v/>
      </c>
      <c r="C1124" s="18"/>
      <c r="D1124" s="18"/>
      <c r="E1124" s="18"/>
      <c r="F1124" s="20"/>
      <c r="G1124" s="21">
        <f t="shared" ca="1" si="18"/>
        <v>45954.248264930553</v>
      </c>
      <c r="H1124" s="22"/>
      <c r="I1124" s="19" t="str">
        <f>IFERROR(VLOOKUP(D1124,DB!A:F,6,0),"")</f>
        <v/>
      </c>
      <c r="J1124" s="18" t="str">
        <f>IFERROR(VLOOKUP(D1124,DB!A:G,7,0),"")</f>
        <v/>
      </c>
      <c r="K1124" s="46"/>
      <c r="L1124" s="23" t="str">
        <f>IFERROR(VLOOKUP(D1124,DB!A:I,9,0),"")</f>
        <v/>
      </c>
    </row>
  </sheetData>
  <dataValidations count="2">
    <dataValidation allowBlank="1" showInputMessage="1" showErrorMessage="1" sqref="E1" xr:uid="{5914219A-CB83-432D-936A-CC0CB6F3982A}"/>
    <dataValidation type="list" allowBlank="1" showInputMessage="1" showErrorMessage="1" sqref="E2:E112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45"/>
  <sheetViews>
    <sheetView workbookViewId="0">
      <selection activeCell="A5" sqref="A5:XFD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39091</v>
      </c>
      <c r="B2" s="97" t="str">
        <f>IFERROR(VLOOKUP(D2,DB!A:K,11,0),"")</f>
        <v>R4</v>
      </c>
      <c r="C2" s="98">
        <v>1</v>
      </c>
      <c r="D2" s="94" t="s">
        <v>35115</v>
      </c>
      <c r="E2" s="99" t="s">
        <v>38998</v>
      </c>
      <c r="F2" s="100">
        <v>45703.480717592596</v>
      </c>
      <c r="G2" s="101">
        <f ca="1">IFERROR(NOW()-F2,"")</f>
        <v>250.76754733795678</v>
      </c>
      <c r="H2" s="100">
        <v>45703.474768518521</v>
      </c>
      <c r="I2" s="97" t="str">
        <f>IFERROR(VLOOKUP(D2,DB!A:F,6,0),"")</f>
        <v>SCECO</v>
      </c>
      <c r="J2" s="97" t="str">
        <f>IFERROR(VLOOKUP(D2,DB!A:G,7,0),"")</f>
        <v>Dead</v>
      </c>
      <c r="K2" s="102" t="s">
        <v>39092</v>
      </c>
      <c r="L2" s="94" t="str">
        <f>IFERROR(VLOOKUP(D2,DB!A:I,9,0),"")</f>
        <v>Latis</v>
      </c>
    </row>
    <row r="3" spans="1:16" ht="30" customHeight="1">
      <c r="A3" s="120" t="s">
        <v>39093</v>
      </c>
      <c r="B3" s="97" t="str">
        <f>IFERROR(VLOOKUP(D3,DB!A:K,11,0),"")</f>
        <v>R4</v>
      </c>
      <c r="C3" s="121">
        <v>1</v>
      </c>
      <c r="D3" s="94" t="s">
        <v>27420</v>
      </c>
      <c r="E3" s="99" t="s">
        <v>38998</v>
      </c>
      <c r="F3" s="124">
        <v>45953.634722222225</v>
      </c>
      <c r="G3" s="125">
        <f ca="1">IFERROR(NOW()-F3,"")</f>
        <v>0.61354270832816837</v>
      </c>
      <c r="H3" s="124">
        <v>45953.546631944446</v>
      </c>
      <c r="I3" s="120" t="str">
        <f>IFERROR(VLOOKUP(D3,DB!A:F,6,0),"")</f>
        <v>SCECO</v>
      </c>
      <c r="J3" s="120" t="str">
        <f>IFERROR(VLOOKUP(D3,DB!A:G,7,0),"")</f>
        <v>Dead</v>
      </c>
      <c r="K3" s="126" t="s">
        <v>39094</v>
      </c>
      <c r="L3" s="122" t="str">
        <f>IFERROR(VLOOKUP(D3,DB!A:I,9,0),"")</f>
        <v>Latis</v>
      </c>
    </row>
    <row r="4" spans="1:16" ht="15" customHeight="1">
      <c r="A4" s="120" t="s">
        <v>39095</v>
      </c>
      <c r="B4" s="120" t="str">
        <f>IFERROR(VLOOKUP(D4,DB!A:K,11,0),"")</f>
        <v>R4</v>
      </c>
      <c r="C4" s="121">
        <v>2</v>
      </c>
      <c r="D4" s="94" t="s">
        <v>35586</v>
      </c>
      <c r="E4" s="99" t="s">
        <v>38998</v>
      </c>
      <c r="F4" s="124">
        <v>45953.820138888892</v>
      </c>
      <c r="G4" s="125">
        <f ca="1">IFERROR(NOW()-F4,"")</f>
        <v>0.42812604166101664</v>
      </c>
      <c r="H4" s="124">
        <v>45953.776747685188</v>
      </c>
      <c r="I4" s="120" t="str">
        <f>IFERROR(VLOOKUP(D4,DB!A:F,6,0),"")</f>
        <v>SCECO</v>
      </c>
      <c r="J4" s="120" t="str">
        <f>IFERROR(VLOOKUP(D4,DB!A:G,7,0),"")</f>
        <v>In progress</v>
      </c>
      <c r="K4" s="126" t="s">
        <v>39096</v>
      </c>
      <c r="L4" s="122" t="str">
        <f>IFERROR(VLOOKUP(D4,DB!A:I,9,0),"")</f>
        <v>Latis</v>
      </c>
    </row>
    <row r="5" spans="1:16" ht="15" customHeight="1">
      <c r="A5" s="120"/>
      <c r="B5" s="120" t="str">
        <f>IFERROR(VLOOKUP(D5,DB!A:K,11,0),"")</f>
        <v/>
      </c>
      <c r="C5" s="121"/>
      <c r="D5" s="122"/>
      <c r="E5" s="99"/>
      <c r="F5" s="124"/>
      <c r="G5" s="125">
        <f ca="1">IFERROR(NOW()-F5,"")</f>
        <v>45954.248264930553</v>
      </c>
      <c r="H5" s="124"/>
      <c r="I5" s="120" t="str">
        <f>IFERROR(VLOOKUP(D5,DB!A:F,6,0),"")</f>
        <v/>
      </c>
      <c r="J5" s="120" t="str">
        <f>IFERROR(VLOOKUP(D5,DB!A:G,7,0),"")</f>
        <v/>
      </c>
      <c r="K5" s="126"/>
      <c r="L5" s="122" t="str">
        <f>IFERROR(VLOOKUP(D5,DB!A:I,9,0),"")</f>
        <v/>
      </c>
    </row>
    <row r="6" spans="1:16" ht="15" customHeight="1">
      <c r="A6" s="120"/>
      <c r="B6" s="120" t="str">
        <f>IFERROR(VLOOKUP(D6,DB!A:K,11,0),"")</f>
        <v/>
      </c>
      <c r="C6" s="121"/>
      <c r="D6" s="122"/>
      <c r="E6" s="99"/>
      <c r="F6" s="124"/>
      <c r="G6" s="125">
        <f ca="1">IFERROR(NOW()-F6,"")</f>
        <v>45954.248264930553</v>
      </c>
      <c r="H6" s="124"/>
      <c r="I6" s="120" t="str">
        <f>IFERROR(VLOOKUP(D6,DB!A:F,6,0),"")</f>
        <v/>
      </c>
      <c r="J6" s="120" t="str">
        <f>IFERROR(VLOOKUP(D6,DB!A:G,7,0),"")</f>
        <v/>
      </c>
      <c r="K6" s="126"/>
      <c r="L6" s="122" t="str">
        <f>IFERROR(VLOOKUP(D6,DB!A:I,9,0),"")</f>
        <v/>
      </c>
    </row>
    <row r="7" spans="1:16" ht="15" customHeight="1">
      <c r="A7" s="120"/>
      <c r="B7" s="120" t="str">
        <f>IFERROR(VLOOKUP(D7,DB!A:K,11,0),"")</f>
        <v/>
      </c>
      <c r="C7" s="121"/>
      <c r="D7" s="122"/>
      <c r="E7" s="99"/>
      <c r="F7" s="124"/>
      <c r="G7" s="125">
        <f ca="1">IFERROR(NOW()-F7,"")</f>
        <v>45954.248264930553</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99"/>
      <c r="F8" s="124"/>
      <c r="G8" s="125">
        <f ca="1">IFERROR(NOW()-F8,"")</f>
        <v>45954.248264930553</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123"/>
      <c r="F9" s="124"/>
      <c r="G9" s="125">
        <f ca="1">IFERROR(NOW()-F9,"")</f>
        <v>45954.248264930553</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123"/>
      <c r="F10" s="124"/>
      <c r="G10" s="125">
        <f ca="1">IFERROR(NOW()-F10,"")</f>
        <v>45954.248264930553</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122"/>
      <c r="E11" s="123"/>
      <c r="F11" s="124"/>
      <c r="G11" s="125">
        <f ca="1">IFERROR(NOW()-F11,"")</f>
        <v>45954.248264930553</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122"/>
      <c r="E12" s="123"/>
      <c r="F12" s="124"/>
      <c r="G12" s="125">
        <f ca="1">IFERROR(NOW()-F12,"")</f>
        <v>45954.248264930553</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122"/>
      <c r="E13" s="123"/>
      <c r="F13" s="124"/>
      <c r="G13" s="125">
        <f ca="1">IFERROR(NOW()-F13,"")</f>
        <v>45954.248264930553</v>
      </c>
      <c r="H13" s="124"/>
      <c r="I13" s="120" t="str">
        <f>IFERROR(VLOOKUP(D13,DB!A:F,6,0),"")</f>
        <v/>
      </c>
      <c r="J13" s="120" t="str">
        <f>IFERROR(VLOOKUP(D13,DB!A:G,7,0),"")</f>
        <v/>
      </c>
      <c r="K13" s="126"/>
      <c r="L13" s="122" t="str">
        <f>IFERROR(VLOOKUP(D13,DB!A:I,9,0),"")</f>
        <v/>
      </c>
    </row>
    <row r="14" spans="1:16" ht="15" customHeight="1">
      <c r="A14" s="120"/>
      <c r="B14" s="120" t="str">
        <f>IFERROR(VLOOKUP(D15,DB!A:K,11,0),"")</f>
        <v/>
      </c>
      <c r="C14" s="121"/>
      <c r="D14" s="122"/>
      <c r="E14" s="123"/>
      <c r="F14" s="124"/>
      <c r="G14" s="125">
        <f ca="1">IFERROR(NOW()-F14,"")</f>
        <v>45954.248264930553</v>
      </c>
      <c r="H14" s="124"/>
      <c r="I14" s="120" t="str">
        <f>IFERROR(VLOOKUP(D15,DB!A:F,6,0),"")</f>
        <v/>
      </c>
      <c r="J14" s="120" t="str">
        <f>IFERROR(VLOOKUP(D15,DB!A:G,7,0),"")</f>
        <v/>
      </c>
      <c r="K14" s="126"/>
      <c r="L14" s="122" t="str">
        <f>IFERROR(VLOOKUP(D15,DB!A:I,9,0),"")</f>
        <v/>
      </c>
    </row>
    <row r="15" spans="1:16" ht="15" customHeight="1">
      <c r="A15" s="120"/>
      <c r="B15" s="120" t="str">
        <f>IFERROR(VLOOKUP(#REF!,DB!A:K,11,0),"")</f>
        <v/>
      </c>
      <c r="C15" s="121"/>
      <c r="D15" s="122"/>
      <c r="E15" s="123"/>
      <c r="F15" s="124"/>
      <c r="G15" s="125">
        <f ca="1">IFERROR(NOW()-F15,"")</f>
        <v>45954.248264930553</v>
      </c>
      <c r="H15" s="124"/>
      <c r="I15" s="120" t="str">
        <f>IFERROR(VLOOKUP(#REF!,DB!A:F,6,0),"")</f>
        <v/>
      </c>
      <c r="J15" s="120" t="str">
        <f>IFERROR(VLOOKUP(#REF!,DB!A:G,7,0),"")</f>
        <v/>
      </c>
      <c r="K15" s="126"/>
      <c r="L15" s="122" t="str">
        <f>IFERROR(VLOOKUP(#REF!,DB!A:I,9,0),"")</f>
        <v/>
      </c>
    </row>
    <row r="16" spans="1:16" ht="15" customHeight="1">
      <c r="A16" s="120"/>
      <c r="B16" s="120" t="str">
        <f>IFERROR(VLOOKUP(D16,DB!A:K,11,0),"")</f>
        <v/>
      </c>
      <c r="C16" s="121"/>
      <c r="D16" s="122"/>
      <c r="E16" s="123"/>
      <c r="F16" s="124"/>
      <c r="G16" s="125">
        <f ca="1">IFERROR(NOW()-F16,"")</f>
        <v>45954.248264930553</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122"/>
      <c r="E17" s="123"/>
      <c r="F17" s="124"/>
      <c r="G17" s="125">
        <f ca="1">IFERROR(NOW()-F17,"")</f>
        <v>45954.248264930553</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22"/>
      <c r="E18" s="123"/>
      <c r="F18" s="124"/>
      <c r="G18" s="125">
        <f ca="1">IFERROR(NOW()-F18,"")</f>
        <v>45954.248264930553</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22"/>
      <c r="E19" s="123"/>
      <c r="F19" s="124"/>
      <c r="G19" s="125">
        <f ca="1">IFERROR(NOW()-F19,"")</f>
        <v>45954.248264930553</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22"/>
      <c r="E20" s="123"/>
      <c r="F20" s="124"/>
      <c r="G20" s="125">
        <f ca="1">IFERROR(NOW()-F20,"")</f>
        <v>45954.248264930553</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22"/>
      <c r="E21" s="123"/>
      <c r="F21" s="124"/>
      <c r="G21" s="125">
        <f ca="1">IFERROR(NOW()-F21,"")</f>
        <v>45954.248264930553</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123"/>
      <c r="F22" s="124"/>
      <c r="G22" s="125">
        <f ca="1">IFERROR(NOW()-F22,"")</f>
        <v>45954.248264930553</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45954.248264930553</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45954.248264930553</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45954.248264930553</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45954.248264930553</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45954.248264930553</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45954.248264930553</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45954.248264930553</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45954.248264930553</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45954.248264930553</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45954.248264930553</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45954.248264930553</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45954.248264930553</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45954.248264930553</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45954.248264930553</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45954.248264930553</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45954.248264930553</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45954.248264930553</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45954.248264930553</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45954.248264930553</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45954.248264930553</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45954.248264930553</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45954.248264930553</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45954.248264930553</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45954.248264930553</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45954.248264930553</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45954.248264930553</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45954.248264930553</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45954.248264930553</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45954.248264930553</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45954.248264930553</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45954.248264930553</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45954.248264930553</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45954.248264930553</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45954.248264930553</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45954.248264930553</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45954.248264930553</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45954.248264930553</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45954.248264930553</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45954.248264930553</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45954.248264930553</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45954.248264930553</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45954.248264930553</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45954.248264930553</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45954.248264930553</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45954.248264930553</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45954.248264930553</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45954.248264930553</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45954.248264930553</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45954.248264930553</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45954.248264930553</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45954.248264930553</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45954.248264930553</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45954.248264930553</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45954.248264930553</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45954.248264930553</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45954.248264930553</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45954.248264930553</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45954.248264930553</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45954.248264930553</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45954.248264930553</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45954.248264930553</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45954.248264930553</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45954.248264930553</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45954.248264930553</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45954.248264930553</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45954.248264930553</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45954.248264930553</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45954.248264930553</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45954.248264930553</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45954.248264930553</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45954.248264930553</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45954.248264930553</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45954.248264930553</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45954.248264930553</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45954.248264930553</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45954.248264930553</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45954.248264930553</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45954.248264930553</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45954.248264930553</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45954.248264930553</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45954.248264930553</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45954.248264930553</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45954.248264930553</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45954.248264930553</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45954.248264930553</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45954.248264930553</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45954.248264930553</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45954.248264930553</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45954.248264930553</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45954.248264930553</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45954.248264930553</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45954.248264930553</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45954.248264930553</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45954.248264930553</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45954.248264930553</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45954.248264930553</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45954.248264930553</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45954.248264930553</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45954.248264930553</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45954.248264930553</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45954.248264930553</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45954.248264930553</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45954.248264930553</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45954.248264930553</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45954.248264930553</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45954.248264930553</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45954.248264930553</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45954.248264930553</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45954.248264930553</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45954.248264930553</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45954.248264930553</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45954.248264930553</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45954.248264930553</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45954.248264930553</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45954.248264930553</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45954.248264930553</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45954.248264930553</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45954.248264930553</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45954.248264930553</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45954.248264930553</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45954.248264930553</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45954.248264930553</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45954.248264930553</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45954.248264930553</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45954.248264930553</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45954.248264930553</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45954.248264930553</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45954.248264930553</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45954.248264930553</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45954.248264930553</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45954.248264930553</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45954.248264930553</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45954.248264930553</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45954.248264930553</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45954.248264930553</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45954.248264930553</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45954.248264930553</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45954.248264930553</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45954.248264930553</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45954.248264930553</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45954.248264930553</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45954.248264930553</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45954.248264930553</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45954.248264930553</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45954.248264930553</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45954.248264930553</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45954.248264930553</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45954.248264930553</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45954.248264930553</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45954.248264930553</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45954.248264930553</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45954.248264930553</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45954.248264930553</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45954.248264930553</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45954.248264930553</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45954.248264930553</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45954.248264930553</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45954.248264930553</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45954.248264930553</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45954.248264930553</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45954.248264930553</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45954.248264930553</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45954.248264930553</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45954.248264930553</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45954.248264930553</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45954.248264930553</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45954.248264930553</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45954.248264930553</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45954.248264930553</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45954.248264930553</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45954.248264930553</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45954.248264930553</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45954.248264930553</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45954.248264930553</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45954.248264930553</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45954.248264930553</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45954.248264930553</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45954.248264930553</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45954.248264930553</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45954.248264930553</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45954.248264930553</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45954.248264930553</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45954.248264930553</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45954.248264930553</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45954.248264930553</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45954.248264930553</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45954.248264930553</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45954.248264930553</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45954.248264930553</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45954.248264930553</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45954.248264930553</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45954.248264930553</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45954.248264930553</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45954.248264930553</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45954.248264930553</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45954.248264930553</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45954.248264930553</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45954.248264930553</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45954.248264930553</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45954.248264930553</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45954.248264930553</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45954.248264930553</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45954.248264930553</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45954.248264930553</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45954.248264930553</v>
      </c>
      <c r="H227" s="124"/>
      <c r="I227" s="120" t="str">
        <f>IFERROR(VLOOKUP(D227,DB!A:F,6,0),"")</f>
        <v/>
      </c>
      <c r="J227" s="120" t="str">
        <f>IFERROR(VLOOKUP(D227,DB!A:G,7,0),"")</f>
        <v/>
      </c>
      <c r="K227" s="126"/>
      <c r="L227" s="122" t="str">
        <f>IFERROR(VLOOKUP(D227,DB!A:I,9,0),"")</f>
        <v/>
      </c>
    </row>
    <row r="228" spans="1:12" ht="15" customHeight="1">
      <c r="A228" s="120"/>
      <c r="B228" s="120" t="str">
        <f>IFERROR(VLOOKUP(D228,DB!A:K,11,0),"")</f>
        <v/>
      </c>
      <c r="C228" s="121"/>
      <c r="D228" s="122"/>
      <c r="E228" s="123"/>
      <c r="F228" s="124"/>
      <c r="G228" s="125">
        <f ca="1">IFERROR(NOW()-F228,"")</f>
        <v>45954.248264930553</v>
      </c>
      <c r="H228" s="124"/>
      <c r="I228" s="120" t="str">
        <f>IFERROR(VLOOKUP(D228,DB!A:F,6,0),"")</f>
        <v/>
      </c>
      <c r="J228" s="120" t="str">
        <f>IFERROR(VLOOKUP(D228,DB!A:G,7,0),"")</f>
        <v/>
      </c>
      <c r="K228" s="126"/>
      <c r="L228" s="122" t="str">
        <f>IFERROR(VLOOKUP(D228,DB!A:I,9,0),"")</f>
        <v/>
      </c>
    </row>
    <row r="229" spans="1:12" ht="15" customHeight="1">
      <c r="A229" s="120"/>
      <c r="B229" s="120" t="str">
        <f>IFERROR(VLOOKUP(D229,DB!A:K,11,0),"")</f>
        <v/>
      </c>
      <c r="C229" s="121"/>
      <c r="D229" s="122"/>
      <c r="E229" s="123"/>
      <c r="F229" s="124"/>
      <c r="G229" s="125">
        <f ca="1">IFERROR(NOW()-F229,"")</f>
        <v>45954.248264930553</v>
      </c>
      <c r="H229" s="124"/>
      <c r="I229" s="120" t="str">
        <f>IFERROR(VLOOKUP(D229,DB!A:F,6,0),"")</f>
        <v/>
      </c>
      <c r="J229" s="120" t="str">
        <f>IFERROR(VLOOKUP(D229,DB!A:G,7,0),"")</f>
        <v/>
      </c>
      <c r="K229" s="126"/>
      <c r="L229" s="122" t="str">
        <f>IFERROR(VLOOKUP(D229,DB!A:I,9,0),"")</f>
        <v/>
      </c>
    </row>
    <row r="230" spans="1:12" ht="15" customHeight="1">
      <c r="A230" s="120"/>
      <c r="B230" s="120" t="str">
        <f>IFERROR(VLOOKUP(D230,DB!A:K,11,0),"")</f>
        <v/>
      </c>
      <c r="C230" s="121"/>
      <c r="D230" s="122"/>
      <c r="E230" s="123"/>
      <c r="F230" s="124"/>
      <c r="G230" s="125">
        <f ca="1">IFERROR(NOW()-F230,"")</f>
        <v>45954.248264930553</v>
      </c>
      <c r="H230" s="124"/>
      <c r="I230" s="120" t="str">
        <f>IFERROR(VLOOKUP(D230,DB!A:F,6,0),"")</f>
        <v/>
      </c>
      <c r="J230" s="120" t="str">
        <f>IFERROR(VLOOKUP(D230,DB!A:G,7,0),"")</f>
        <v/>
      </c>
      <c r="K230" s="126"/>
      <c r="L230" s="122" t="str">
        <f>IFERROR(VLOOKUP(D230,DB!A:I,9,0),"")</f>
        <v/>
      </c>
    </row>
    <row r="231" spans="1:12" ht="15" customHeight="1">
      <c r="A231" s="120"/>
      <c r="B231" s="120" t="str">
        <f>IFERROR(VLOOKUP(D231,DB!A:K,11,0),"")</f>
        <v/>
      </c>
      <c r="C231" s="121"/>
      <c r="D231" s="122"/>
      <c r="E231" s="123"/>
      <c r="F231" s="124"/>
      <c r="G231" s="125">
        <f ca="1">IFERROR(NOW()-F231,"")</f>
        <v>45954.248264930553</v>
      </c>
      <c r="H231" s="124"/>
      <c r="I231" s="120" t="str">
        <f>IFERROR(VLOOKUP(D231,DB!A:F,6,0),"")</f>
        <v/>
      </c>
      <c r="J231" s="120" t="str">
        <f>IFERROR(VLOOKUP(D231,DB!A:G,7,0),"")</f>
        <v/>
      </c>
      <c r="K231" s="126"/>
      <c r="L231" s="122" t="str">
        <f>IFERROR(VLOOKUP(D231,DB!A:I,9,0),"")</f>
        <v/>
      </c>
    </row>
    <row r="232" spans="1:12" ht="15" customHeight="1">
      <c r="A232" s="120"/>
      <c r="B232" s="120" t="str">
        <f>IFERROR(VLOOKUP(D232,DB!A:K,11,0),"")</f>
        <v/>
      </c>
      <c r="C232" s="121"/>
      <c r="D232" s="122"/>
      <c r="E232" s="123"/>
      <c r="F232" s="124"/>
      <c r="G232" s="125">
        <f ca="1">IFERROR(NOW()-F232,"")</f>
        <v>45954.248264930553</v>
      </c>
      <c r="H232" s="124"/>
      <c r="I232" s="120" t="str">
        <f>IFERROR(VLOOKUP(D232,DB!A:F,6,0),"")</f>
        <v/>
      </c>
      <c r="J232" s="120" t="str">
        <f>IFERROR(VLOOKUP(D232,DB!A:G,7,0),"")</f>
        <v/>
      </c>
      <c r="K232" s="126"/>
      <c r="L232" s="122" t="str">
        <f>IFERROR(VLOOKUP(D232,DB!A:I,9,0),"")</f>
        <v/>
      </c>
    </row>
    <row r="233" spans="1:12" ht="15" customHeight="1">
      <c r="A233" s="120"/>
      <c r="B233" s="120" t="str">
        <f>IFERROR(VLOOKUP(D233,DB!A:K,11,0),"")</f>
        <v/>
      </c>
      <c r="C233" s="121"/>
      <c r="D233" s="122"/>
      <c r="E233" s="123"/>
      <c r="F233" s="124"/>
      <c r="G233" s="125">
        <f ca="1">IFERROR(NOW()-F233,"")</f>
        <v>45954.248264930553</v>
      </c>
      <c r="H233" s="124"/>
      <c r="I233" s="120" t="str">
        <f>IFERROR(VLOOKUP(D233,DB!A:F,6,0),"")</f>
        <v/>
      </c>
      <c r="J233" s="120" t="str">
        <f>IFERROR(VLOOKUP(D233,DB!A:G,7,0),"")</f>
        <v/>
      </c>
      <c r="K233" s="126"/>
      <c r="L233" s="122" t="str">
        <f>IFERROR(VLOOKUP(D233,DB!A:I,9,0),"")</f>
        <v/>
      </c>
    </row>
    <row r="234" spans="1:12" ht="15" customHeight="1">
      <c r="A234" s="120"/>
      <c r="B234" s="120" t="str">
        <f>IFERROR(VLOOKUP(D234,DB!A:K,11,0),"")</f>
        <v/>
      </c>
      <c r="C234" s="121"/>
      <c r="D234" s="122"/>
      <c r="E234" s="123"/>
      <c r="F234" s="124"/>
      <c r="G234" s="125">
        <f ca="1">IFERROR(NOW()-F234,"")</f>
        <v>45954.248264930553</v>
      </c>
      <c r="H234" s="124"/>
      <c r="I234" s="120" t="str">
        <f>IFERROR(VLOOKUP(D234,DB!A:F,6,0),"")</f>
        <v/>
      </c>
      <c r="J234" s="120" t="str">
        <f>IFERROR(VLOOKUP(D234,DB!A:G,7,0),"")</f>
        <v/>
      </c>
      <c r="K234" s="126"/>
      <c r="L234" s="122" t="str">
        <f>IFERROR(VLOOKUP(D234,DB!A:I,9,0),"")</f>
        <v/>
      </c>
    </row>
    <row r="235" spans="1:12" ht="15" customHeight="1">
      <c r="A235" s="120"/>
      <c r="B235" s="120" t="str">
        <f>IFERROR(VLOOKUP(D235,DB!A:K,11,0),"")</f>
        <v/>
      </c>
      <c r="C235" s="121"/>
      <c r="D235" s="122"/>
      <c r="E235" s="123"/>
      <c r="F235" s="124"/>
      <c r="G235" s="125">
        <f ca="1">IFERROR(NOW()-F235,"")</f>
        <v>45954.248264930553</v>
      </c>
      <c r="H235" s="124"/>
      <c r="I235" s="120" t="str">
        <f>IFERROR(VLOOKUP(D235,DB!A:F,6,0),"")</f>
        <v/>
      </c>
      <c r="J235" s="120" t="str">
        <f>IFERROR(VLOOKUP(D235,DB!A:G,7,0),"")</f>
        <v/>
      </c>
      <c r="K235" s="126"/>
      <c r="L235" s="122" t="str">
        <f>IFERROR(VLOOKUP(D235,DB!A:I,9,0),"")</f>
        <v/>
      </c>
    </row>
    <row r="236" spans="1:12" ht="15" customHeight="1">
      <c r="A236" s="120"/>
      <c r="B236" s="120" t="str">
        <f>IFERROR(VLOOKUP(D236,DB!A:K,11,0),"")</f>
        <v/>
      </c>
      <c r="C236" s="121"/>
      <c r="D236" s="122"/>
      <c r="E236" s="123"/>
      <c r="F236" s="124"/>
      <c r="G236" s="125">
        <f ca="1">IFERROR(NOW()-F236,"")</f>
        <v>45954.248264930553</v>
      </c>
      <c r="H236" s="124"/>
      <c r="I236" s="120" t="str">
        <f>IFERROR(VLOOKUP(D236,DB!A:F,6,0),"")</f>
        <v/>
      </c>
      <c r="J236" s="120" t="str">
        <f>IFERROR(VLOOKUP(D236,DB!A:G,7,0),"")</f>
        <v/>
      </c>
      <c r="K236" s="126"/>
      <c r="L236" s="122" t="str">
        <f>IFERROR(VLOOKUP(D236,DB!A:I,9,0),"")</f>
        <v/>
      </c>
    </row>
    <row r="237" spans="1:12" ht="15" customHeight="1">
      <c r="A237" s="120"/>
      <c r="B237" s="120" t="str">
        <f>IFERROR(VLOOKUP(D237,DB!A:K,11,0),"")</f>
        <v/>
      </c>
      <c r="C237" s="121"/>
      <c r="D237" s="122"/>
      <c r="E237" s="123"/>
      <c r="F237" s="124"/>
      <c r="G237" s="125">
        <f ca="1">IFERROR(NOW()-F237,"")</f>
        <v>45954.248264930553</v>
      </c>
      <c r="H237" s="124"/>
      <c r="I237" s="120" t="str">
        <f>IFERROR(VLOOKUP(D237,DB!A:F,6,0),"")</f>
        <v/>
      </c>
      <c r="J237" s="120" t="str">
        <f>IFERROR(VLOOKUP(D237,DB!A:G,7,0),"")</f>
        <v/>
      </c>
      <c r="K237" s="126"/>
      <c r="L237" s="122" t="str">
        <f>IFERROR(VLOOKUP(D237,DB!A:I,9,0),"")</f>
        <v/>
      </c>
    </row>
    <row r="238" spans="1:12" ht="15" customHeight="1">
      <c r="A238" s="120"/>
      <c r="B238" s="120" t="str">
        <f>IFERROR(VLOOKUP(D238,DB!A:K,11,0),"")</f>
        <v/>
      </c>
      <c r="C238" s="121"/>
      <c r="D238" s="122"/>
      <c r="E238" s="123"/>
      <c r="F238" s="124"/>
      <c r="G238" s="125">
        <f ca="1">IFERROR(NOW()-F238,"")</f>
        <v>45954.248264930553</v>
      </c>
      <c r="H238" s="124"/>
      <c r="I238" s="120" t="str">
        <f>IFERROR(VLOOKUP(D238,DB!A:F,6,0),"")</f>
        <v/>
      </c>
      <c r="J238" s="120" t="str">
        <f>IFERROR(VLOOKUP(D238,DB!A:G,7,0),"")</f>
        <v/>
      </c>
      <c r="K238" s="126"/>
      <c r="L238" s="122" t="str">
        <f>IFERROR(VLOOKUP(D238,DB!A:I,9,0),"")</f>
        <v/>
      </c>
    </row>
    <row r="239" spans="1:12" ht="15" customHeight="1">
      <c r="A239" s="120"/>
      <c r="B239" s="120" t="str">
        <f>IFERROR(VLOOKUP(D239,DB!A:K,11,0),"")</f>
        <v/>
      </c>
      <c r="C239" s="121"/>
      <c r="D239" s="122"/>
      <c r="E239" s="123"/>
      <c r="F239" s="124"/>
      <c r="G239" s="125">
        <f ca="1">IFERROR(NOW()-F239,"")</f>
        <v>45954.248264930553</v>
      </c>
      <c r="H239" s="124"/>
      <c r="I239" s="120" t="str">
        <f>IFERROR(VLOOKUP(D239,DB!A:F,6,0),"")</f>
        <v/>
      </c>
      <c r="J239" s="120" t="str">
        <f>IFERROR(VLOOKUP(D239,DB!A:G,7,0),"")</f>
        <v/>
      </c>
      <c r="K239" s="126"/>
      <c r="L239" s="122" t="str">
        <f>IFERROR(VLOOKUP(D239,DB!A:I,9,0),"")</f>
        <v/>
      </c>
    </row>
    <row r="240" spans="1:12" ht="15" customHeight="1">
      <c r="A240" s="120"/>
      <c r="B240" s="120" t="str">
        <f>IFERROR(VLOOKUP(D240,DB!A:K,11,0),"")</f>
        <v/>
      </c>
      <c r="C240" s="121"/>
      <c r="D240" s="122"/>
      <c r="E240" s="123"/>
      <c r="F240" s="124"/>
      <c r="G240" s="125">
        <f ca="1">IFERROR(NOW()-F240,"")</f>
        <v>45954.248264930553</v>
      </c>
      <c r="H240" s="124"/>
      <c r="I240" s="120" t="str">
        <f>IFERROR(VLOOKUP(D240,DB!A:F,6,0),"")</f>
        <v/>
      </c>
      <c r="J240" s="120" t="str">
        <f>IFERROR(VLOOKUP(D240,DB!A:G,7,0),"")</f>
        <v/>
      </c>
      <c r="K240" s="126"/>
      <c r="L240" s="122" t="str">
        <f>IFERROR(VLOOKUP(D240,DB!A:I,9,0),"")</f>
        <v/>
      </c>
    </row>
    <row r="241" spans="1:12" ht="15" customHeight="1">
      <c r="A241" s="120"/>
      <c r="B241" s="120" t="str">
        <f>IFERROR(VLOOKUP(D241,DB!A:K,11,0),"")</f>
        <v/>
      </c>
      <c r="C241" s="121"/>
      <c r="D241" s="122"/>
      <c r="E241" s="123"/>
      <c r="F241" s="124"/>
      <c r="G241" s="125">
        <f ca="1">IFERROR(NOW()-F241,"")</f>
        <v>45954.248264930553</v>
      </c>
      <c r="H241" s="124"/>
      <c r="I241" s="120" t="str">
        <f>IFERROR(VLOOKUP(D241,DB!A:F,6,0),"")</f>
        <v/>
      </c>
      <c r="J241" s="120" t="str">
        <f>IFERROR(VLOOKUP(D241,DB!A:G,7,0),"")</f>
        <v/>
      </c>
      <c r="K241" s="126"/>
      <c r="L241" s="122" t="str">
        <f>IFERROR(VLOOKUP(D241,DB!A:I,9,0),"")</f>
        <v/>
      </c>
    </row>
    <row r="242" spans="1:12" ht="15" customHeight="1">
      <c r="A242" s="120"/>
      <c r="B242" s="120" t="str">
        <f>IFERROR(VLOOKUP(D242,DB!A:K,11,0),"")</f>
        <v/>
      </c>
      <c r="C242" s="121"/>
      <c r="D242" s="122"/>
      <c r="E242" s="123"/>
      <c r="F242" s="124"/>
      <c r="G242" s="125">
        <f ca="1">IFERROR(NOW()-F242,"")</f>
        <v>45954.248264930553</v>
      </c>
      <c r="H242" s="124"/>
      <c r="I242" s="120" t="str">
        <f>IFERROR(VLOOKUP(D242,DB!A:F,6,0),"")</f>
        <v/>
      </c>
      <c r="J242" s="120" t="str">
        <f>IFERROR(VLOOKUP(D242,DB!A:G,7,0),"")</f>
        <v/>
      </c>
      <c r="K242" s="126"/>
      <c r="L242" s="122" t="str">
        <f>IFERROR(VLOOKUP(D242,DB!A:I,9,0),"")</f>
        <v/>
      </c>
    </row>
    <row r="243" spans="1:12" ht="15" customHeight="1">
      <c r="A243" s="120"/>
      <c r="B243" s="120" t="str">
        <f>IFERROR(VLOOKUP(D243,DB!A:K,11,0),"")</f>
        <v/>
      </c>
      <c r="C243" s="121"/>
      <c r="D243" s="122"/>
      <c r="E243" s="123"/>
      <c r="F243" s="124"/>
      <c r="G243" s="125">
        <f ca="1">IFERROR(NOW()-F243,"")</f>
        <v>45954.248264930553</v>
      </c>
      <c r="H243" s="124"/>
      <c r="I243" s="120" t="str">
        <f>IFERROR(VLOOKUP(D243,DB!A:F,6,0),"")</f>
        <v/>
      </c>
      <c r="J243" s="120" t="str">
        <f>IFERROR(VLOOKUP(D243,DB!A:G,7,0),"")</f>
        <v/>
      </c>
      <c r="K243" s="126"/>
      <c r="L243" s="122" t="str">
        <f>IFERROR(VLOOKUP(D243,DB!A:I,9,0),"")</f>
        <v/>
      </c>
    </row>
    <row r="244" spans="1:12" ht="15" customHeight="1">
      <c r="A244" s="120"/>
      <c r="B244" s="120" t="str">
        <f>IFERROR(VLOOKUP(D244,DB!A:K,11,0),"")</f>
        <v/>
      </c>
      <c r="C244" s="121"/>
      <c r="D244" s="122"/>
      <c r="E244" s="123"/>
      <c r="F244" s="124"/>
      <c r="G244" s="125">
        <f ca="1">IFERROR(NOW()-F244,"")</f>
        <v>45954.248264930553</v>
      </c>
      <c r="H244" s="124"/>
      <c r="I244" s="120" t="str">
        <f>IFERROR(VLOOKUP(D244,DB!A:F,6,0),"")</f>
        <v/>
      </c>
      <c r="J244" s="120" t="str">
        <f>IFERROR(VLOOKUP(D244,DB!A:G,7,0),"")</f>
        <v/>
      </c>
      <c r="K244" s="126"/>
      <c r="L244" s="122" t="str">
        <f>IFERROR(VLOOKUP(D244,DB!A:I,9,0),"")</f>
        <v/>
      </c>
    </row>
    <row r="245" spans="1:12" ht="15" customHeight="1">
      <c r="A245" s="127"/>
      <c r="B245" s="127" t="str">
        <f>IFERROR(VLOOKUP(D245,DB!A:K,11,0),"")</f>
        <v/>
      </c>
      <c r="C245" s="128"/>
      <c r="D245" s="129"/>
      <c r="E245" s="130"/>
      <c r="F245" s="131"/>
      <c r="G245" s="132">
        <f ca="1">IFERROR(NOW()-F245,"")</f>
        <v>45954.248264930553</v>
      </c>
      <c r="H245" s="131"/>
      <c r="I245" s="127" t="str">
        <f>IFERROR(VLOOKUP(D245,DB!A:F,6,0),"")</f>
        <v/>
      </c>
      <c r="J245" s="127" t="str">
        <f>IFERROR(VLOOKUP(D245,DB!A:G,7,0),"")</f>
        <v/>
      </c>
      <c r="K245" s="133"/>
      <c r="L245" s="129" t="str">
        <f>IFERROR(VLOOKUP(D245,DB!A:I,9,0),"")</f>
        <v/>
      </c>
    </row>
  </sheetData>
  <dataValidations count="2">
    <dataValidation allowBlank="1" showInputMessage="1" showErrorMessage="1" sqref="E1" xr:uid="{A4F81451-56CC-4543-9497-104C4E44EE4B}"/>
    <dataValidation type="list" allowBlank="1" showInputMessage="1" showErrorMessage="1" sqref="E2:E8"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22"/>
  <sheetViews>
    <sheetView workbookViewId="0">
      <selection activeCell="D5" sqref="D5"/>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7.69921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6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39097</v>
      </c>
      <c r="B2" s="37" t="str">
        <f>IFERROR(VLOOKUP(D2,DB!A:K,11,0),"")</f>
        <v>R5</v>
      </c>
      <c r="C2" s="37">
        <v>3</v>
      </c>
      <c r="D2" s="119" t="s">
        <v>36034</v>
      </c>
      <c r="E2" s="37" t="s">
        <v>38998</v>
      </c>
      <c r="F2" s="38">
        <v>45891.832060185188</v>
      </c>
      <c r="G2" s="145">
        <f ca="1">IFERROR(NOW()-F2,"")</f>
        <v>62.416204745364666</v>
      </c>
      <c r="H2" s="38">
        <v>45891.790393518517</v>
      </c>
      <c r="I2" s="37" t="str">
        <f>IFERROR(VLOOKUP(D2,DB!A:F,6,0),"")</f>
        <v>Generator-SG</v>
      </c>
      <c r="J2" s="37" t="str">
        <f>IFERROR(VLOOKUP(D2,DB!A:G,7,0),"")</f>
        <v>Vandalized</v>
      </c>
      <c r="K2" s="37" t="s">
        <v>39098</v>
      </c>
      <c r="L2" s="37" t="str">
        <f>IFERROR(VLOOKUP(D2,DB!A:I,9,0),"")</f>
        <v>Latis</v>
      </c>
      <c r="M2" s="118"/>
    </row>
    <row r="3" spans="1:13" ht="30.75">
      <c r="A3" s="37" t="s">
        <v>39099</v>
      </c>
      <c r="B3" s="37" t="str">
        <f>IFERROR(VLOOKUP(D3,DB!A:K,11,0),"")</f>
        <v>R5</v>
      </c>
      <c r="C3" s="37">
        <v>1</v>
      </c>
      <c r="D3" s="37" t="s">
        <v>31329</v>
      </c>
      <c r="E3" s="37" t="s">
        <v>39079</v>
      </c>
      <c r="F3" s="38">
        <v>45926.188877314817</v>
      </c>
      <c r="G3" s="145">
        <f t="shared" ref="G3" ca="1" si="0">IFERROR(NOW()-F3,"")</f>
        <v>28.059387615736341</v>
      </c>
      <c r="H3" s="38">
        <v>45926.158159722225</v>
      </c>
      <c r="I3" s="37" t="str">
        <f>IFERROR(VLOOKUP(D3,DB!A:F,6,0),"")</f>
        <v>SCECO</v>
      </c>
      <c r="J3" s="37" t="str">
        <f>IFERROR(VLOOKUP(D3,DB!A:G,7,0),"")</f>
        <v>Good</v>
      </c>
      <c r="K3" s="37" t="s">
        <v>39100</v>
      </c>
      <c r="L3" s="37" t="str">
        <f>IFERROR(VLOOKUP(D3,DB!A:I,9,0),"")</f>
        <v>Latis</v>
      </c>
      <c r="M3" s="118"/>
    </row>
    <row r="4" spans="1:13" ht="48" customHeight="1">
      <c r="A4" s="153" t="s">
        <v>39101</v>
      </c>
      <c r="B4" s="153" t="str">
        <f>IFERROR(VLOOKUP(D4,DB!A:K,11,0),"")</f>
        <v>R5</v>
      </c>
      <c r="C4" s="153">
        <v>1</v>
      </c>
      <c r="D4" s="153" t="s">
        <v>34781</v>
      </c>
      <c r="E4" s="153" t="s">
        <v>39079</v>
      </c>
      <c r="F4" s="154">
        <v>45948.661111111112</v>
      </c>
      <c r="G4" s="155">
        <f ca="1">IFERROR(NOW()-F4,"")</f>
        <v>5.587153819440573</v>
      </c>
      <c r="H4" s="154">
        <v>45948.661111111112</v>
      </c>
      <c r="I4" s="153" t="str">
        <f>IFERROR(VLOOKUP(D4,DB!A:F,6,0),"")</f>
        <v>SCECO</v>
      </c>
      <c r="J4" s="153" t="str">
        <f>IFERROR(VLOOKUP(D4,DB!A:G,7,0),"")</f>
        <v>Dead</v>
      </c>
      <c r="K4" s="153" t="s">
        <v>39102</v>
      </c>
      <c r="L4" s="153" t="str">
        <f>IFERROR(VLOOKUP(D4,DB!A:I,9,0),"")</f>
        <v>Latis</v>
      </c>
    </row>
    <row r="5" spans="1:13" ht="15">
      <c r="A5" s="153"/>
      <c r="B5" s="153" t="str">
        <f>IFERROR(VLOOKUP(D5,DB!A:K,11,0),"")</f>
        <v/>
      </c>
      <c r="C5" s="153"/>
      <c r="D5" s="153"/>
      <c r="E5" s="153"/>
      <c r="F5" s="154"/>
      <c r="G5" s="155">
        <f ca="1">IFERROR(NOW()-F5,"")</f>
        <v>45954.248264930553</v>
      </c>
      <c r="H5" s="154"/>
      <c r="I5" s="153" t="str">
        <f>IFERROR(VLOOKUP(D5,DB!A:F,6,0),"")</f>
        <v/>
      </c>
      <c r="J5" s="153" t="str">
        <f>IFERROR(VLOOKUP(D5,DB!A:G,7,0),"")</f>
        <v/>
      </c>
      <c r="K5" s="153"/>
      <c r="L5" s="153" t="str">
        <f>IFERROR(VLOOKUP(D5,DB!A:I,9,0),"")</f>
        <v/>
      </c>
    </row>
    <row r="6" spans="1:13" ht="15">
      <c r="A6" s="153"/>
      <c r="B6" s="153" t="str">
        <f>IFERROR(VLOOKUP(D6,DB!A:K,11,0),"")</f>
        <v/>
      </c>
      <c r="C6" s="153"/>
      <c r="D6" s="153"/>
      <c r="E6" s="153"/>
      <c r="F6" s="154"/>
      <c r="G6" s="155">
        <f ca="1">IFERROR(NOW()-F6,"")</f>
        <v>45954.248264930553</v>
      </c>
      <c r="H6" s="154"/>
      <c r="I6" s="153" t="str">
        <f>IFERROR(VLOOKUP(D6,DB!A:F,6,0),"")</f>
        <v/>
      </c>
      <c r="J6" s="153" t="str">
        <f>IFERROR(VLOOKUP(D6,DB!A:G,7,0),"")</f>
        <v/>
      </c>
      <c r="K6" s="153"/>
      <c r="L6" s="153" t="str">
        <f>IFERROR(VLOOKUP(D6,DB!A:I,9,0),"")</f>
        <v/>
      </c>
    </row>
    <row r="7" spans="1:13" ht="15">
      <c r="A7" s="153"/>
      <c r="B7" s="153" t="str">
        <f>IFERROR(VLOOKUP(D7,DB!A:K,11,0),"")</f>
        <v/>
      </c>
      <c r="C7" s="153"/>
      <c r="D7" s="153"/>
      <c r="E7" s="153"/>
      <c r="F7" s="154"/>
      <c r="G7" s="155">
        <f ca="1">IFERROR(NOW()-F7,"")</f>
        <v>45954.248264930553</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45954.248264930553</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45954.248264930553</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45954.248264930553</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45954.248264930553</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45954.248264930553</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45954.248264930553</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45954.248264930553</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45954.248264930553</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45954.248264930553</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45954.248264930553</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45954.248264930553</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45954.248264930553</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45954.248264930553</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45954.248264930553</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45954.248264930553</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45954.248264930553</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45954.248264930553</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45954.248264930553</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45954.248264930553</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45954.248264930553</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45954.248264930553</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45954.248264930553</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45954.248264930553</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45954.248264930553</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45954.248264930553</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45954.248264930553</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45954.248264930553</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45954.248264930553</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45954.248264930553</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45954.248264930553</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45954.248264930553</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45954.248264930553</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45954.248264930553</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45954.248264930553</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45954.248264930553</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45954.248264930553</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45954.248264930553</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45954.248264930553</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45954.248264930553</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45954.248264930553</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45954.248264930553</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45954.248264930553</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45954.248264930553</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45954.248264930553</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45954.248264930553</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45954.248264930553</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45954.248264930553</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45954.248264930553</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45954.248264930553</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45954.248264930553</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45954.248264930553</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45954.248264930553</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45954.248264930553</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45954.248264930553</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45954.248264930553</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45954.248264930553</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45954.248264930553</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45954.248264930553</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45954.248264930553</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45954.248264930553</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45954.248264930553</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45954.248264930553</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45954.248264930553</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45954.248264930553</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45954.248264930553</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45954.248264930553</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45954.248264930553</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45954.248264930553</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45954.248264930553</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45954.248264930553</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45954.248264930553</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45954.248264930553</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45954.248264930553</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45954.248264930553</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45954.248264930553</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45954.248264930553</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45954.248264930553</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45954.248264930553</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45954.248264930553</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45954.248264930553</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45954.248264930553</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45954.248264930553</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45954.248264930553</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45954.248264930553</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45954.248264930553</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45954.248264930553</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45954.248264930553</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45954.248264930553</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45954.248264930553</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45954.248264930553</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45954.248264930553</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45954.248264930553</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45954.248264930553</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45954.248264930553</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45954.248264930553</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45954.248264930553</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45954.248264930553</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45954.248264930553</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45954.248264930553</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45954.248264930553</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45954.248264930553</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45954.248264930553</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45954.248264930553</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45954.248264930553</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45954.248264930553</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45954.248264930553</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45954.248264930553</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45954.248264930553</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45954.248264930553</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45954.248264930553</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45954.248264930553</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45954.248264930553</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45954.248264930553</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45954.248264930553</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45954.248264930553</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45954.248264930553</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45954.248264930553</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45954.248264930553</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45954.248264930553</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45954.248264930553</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45954.248264930553</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45954.248264930553</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45954.248264930553</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45954.248264930553</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45954.248264930553</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45954.248264930553</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45954.248264930553</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45954.248264930553</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45954.248264930553</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45954.248264930553</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45954.248264930553</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45954.248264930553</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45954.248264930553</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45954.248264930553</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45954.248264930553</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45954.248264930553</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45954.248264930553</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45954.248264930553</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45954.248264930553</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45954.248264930553</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45954.248264930553</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45954.248264930553</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45954.248264930553</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45954.248264930553</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45954.248264930553</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45954.248264930553</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45954.248264930553</v>
      </c>
      <c r="H154" s="154"/>
      <c r="I154" s="153" t="str">
        <f>IFERROR(VLOOKUP(D154,DB!A:F,6,0),"")</f>
        <v/>
      </c>
      <c r="J154" s="153" t="str">
        <f>IFERROR(VLOOKUP(D154,DB!A:G,7,0),"")</f>
        <v/>
      </c>
      <c r="K154" s="153"/>
      <c r="L154" s="153" t="str">
        <f>IFERROR(VLOOKUP(D154,DB!A:I,9,0),"")</f>
        <v/>
      </c>
    </row>
    <row r="155" spans="1:12" ht="15">
      <c r="A155" s="153"/>
      <c r="B155" s="153" t="str">
        <f>IFERROR(VLOOKUP(D155,DB!A:K,11,0),"")</f>
        <v/>
      </c>
      <c r="C155" s="153"/>
      <c r="D155" s="153"/>
      <c r="E155" s="153"/>
      <c r="F155" s="154"/>
      <c r="G155" s="155">
        <f ca="1">IFERROR(NOW()-F155,"")</f>
        <v>45954.248264930553</v>
      </c>
      <c r="H155" s="154"/>
      <c r="I155" s="153" t="str">
        <f>IFERROR(VLOOKUP(D155,DB!A:F,6,0),"")</f>
        <v/>
      </c>
      <c r="J155" s="153" t="str">
        <f>IFERROR(VLOOKUP(D155,DB!A:G,7,0),"")</f>
        <v/>
      </c>
      <c r="K155" s="153"/>
      <c r="L155" s="153" t="str">
        <f>IFERROR(VLOOKUP(D155,DB!A:I,9,0),"")</f>
        <v/>
      </c>
    </row>
    <row r="156" spans="1:12" ht="15">
      <c r="A156" s="153"/>
      <c r="B156" s="153" t="str">
        <f>IFERROR(VLOOKUP(D156,DB!A:K,11,0),"")</f>
        <v/>
      </c>
      <c r="C156" s="153"/>
      <c r="D156" s="153"/>
      <c r="E156" s="153"/>
      <c r="F156" s="154"/>
      <c r="G156" s="155">
        <f ca="1">IFERROR(NOW()-F156,"")</f>
        <v>45954.248264930553</v>
      </c>
      <c r="H156" s="154"/>
      <c r="I156" s="153" t="str">
        <f>IFERROR(VLOOKUP(D156,DB!A:F,6,0),"")</f>
        <v/>
      </c>
      <c r="J156" s="153" t="str">
        <f>IFERROR(VLOOKUP(D156,DB!A:G,7,0),"")</f>
        <v/>
      </c>
      <c r="K156" s="153"/>
      <c r="L156" s="153" t="str">
        <f>IFERROR(VLOOKUP(D156,DB!A:I,9,0),"")</f>
        <v/>
      </c>
    </row>
    <row r="157" spans="1:12" ht="15">
      <c r="A157" s="153"/>
      <c r="B157" s="153" t="str">
        <f>IFERROR(VLOOKUP(D157,DB!A:K,11,0),"")</f>
        <v/>
      </c>
      <c r="C157" s="153"/>
      <c r="D157" s="153"/>
      <c r="E157" s="153"/>
      <c r="F157" s="154"/>
      <c r="G157" s="155">
        <f ca="1">IFERROR(NOW()-F157,"")</f>
        <v>45954.248264930553</v>
      </c>
      <c r="H157" s="154"/>
      <c r="I157" s="153" t="str">
        <f>IFERROR(VLOOKUP(D157,DB!A:F,6,0),"")</f>
        <v/>
      </c>
      <c r="J157" s="153" t="str">
        <f>IFERROR(VLOOKUP(D157,DB!A:G,7,0),"")</f>
        <v/>
      </c>
      <c r="K157" s="153"/>
      <c r="L157" s="153" t="str">
        <f>IFERROR(VLOOKUP(D157,DB!A:I,9,0),"")</f>
        <v/>
      </c>
    </row>
    <row r="158" spans="1:12" ht="15">
      <c r="A158" s="153"/>
      <c r="B158" s="153" t="str">
        <f>IFERROR(VLOOKUP(D158,DB!A:K,11,0),"")</f>
        <v/>
      </c>
      <c r="C158" s="153"/>
      <c r="D158" s="153"/>
      <c r="E158" s="153"/>
      <c r="F158" s="154"/>
      <c r="G158" s="155">
        <f ca="1">IFERROR(NOW()-F158,"")</f>
        <v>45954.248264930553</v>
      </c>
      <c r="H158" s="154"/>
      <c r="I158" s="153" t="str">
        <f>IFERROR(VLOOKUP(D158,DB!A:F,6,0),"")</f>
        <v/>
      </c>
      <c r="J158" s="153" t="str">
        <f>IFERROR(VLOOKUP(D158,DB!A:G,7,0),"")</f>
        <v/>
      </c>
      <c r="K158" s="153"/>
      <c r="L158" s="153" t="str">
        <f>IFERROR(VLOOKUP(D158,DB!A:I,9,0),"")</f>
        <v/>
      </c>
    </row>
    <row r="159" spans="1:12" ht="15">
      <c r="A159" s="153"/>
      <c r="B159" s="153" t="str">
        <f>IFERROR(VLOOKUP(D159,DB!A:K,11,0),"")</f>
        <v/>
      </c>
      <c r="C159" s="153"/>
      <c r="D159" s="153"/>
      <c r="E159" s="153"/>
      <c r="F159" s="154"/>
      <c r="G159" s="155">
        <f ca="1">IFERROR(NOW()-F159,"")</f>
        <v>45954.248264930553</v>
      </c>
      <c r="H159" s="154"/>
      <c r="I159" s="153" t="str">
        <f>IFERROR(VLOOKUP(D159,DB!A:F,6,0),"")</f>
        <v/>
      </c>
      <c r="J159" s="153" t="str">
        <f>IFERROR(VLOOKUP(D159,DB!A:G,7,0),"")</f>
        <v/>
      </c>
      <c r="K159" s="153"/>
      <c r="L159" s="153" t="str">
        <f>IFERROR(VLOOKUP(D159,DB!A:I,9,0),"")</f>
        <v/>
      </c>
    </row>
    <row r="160" spans="1:12" ht="15">
      <c r="A160" s="153"/>
      <c r="B160" s="153" t="str">
        <f>IFERROR(VLOOKUP(D160,DB!A:K,11,0),"")</f>
        <v/>
      </c>
      <c r="C160" s="153"/>
      <c r="D160" s="153"/>
      <c r="E160" s="153"/>
      <c r="F160" s="154"/>
      <c r="G160" s="155">
        <f ca="1">IFERROR(NOW()-F160,"")</f>
        <v>45954.248264930553</v>
      </c>
      <c r="H160" s="154"/>
      <c r="I160" s="153" t="str">
        <f>IFERROR(VLOOKUP(D160,DB!A:F,6,0),"")</f>
        <v/>
      </c>
      <c r="J160" s="153" t="str">
        <f>IFERROR(VLOOKUP(D160,DB!A:G,7,0),"")</f>
        <v/>
      </c>
      <c r="K160" s="153"/>
      <c r="L160" s="153" t="str">
        <f>IFERROR(VLOOKUP(D160,DB!A:I,9,0),"")</f>
        <v/>
      </c>
    </row>
    <row r="161" spans="1:12" ht="15">
      <c r="A161" s="153"/>
      <c r="B161" s="153" t="str">
        <f>IFERROR(VLOOKUP(D161,DB!A:K,11,0),"")</f>
        <v/>
      </c>
      <c r="C161" s="153"/>
      <c r="D161" s="153"/>
      <c r="E161" s="153"/>
      <c r="F161" s="154"/>
      <c r="G161" s="155">
        <f ca="1">IFERROR(NOW()-F161,"")</f>
        <v>45954.248264930553</v>
      </c>
      <c r="H161" s="154"/>
      <c r="I161" s="153" t="str">
        <f>IFERROR(VLOOKUP(D161,DB!A:F,6,0),"")</f>
        <v/>
      </c>
      <c r="J161" s="153" t="str">
        <f>IFERROR(VLOOKUP(D161,DB!A:G,7,0),"")</f>
        <v/>
      </c>
      <c r="K161" s="153"/>
      <c r="L161" s="153" t="str">
        <f>IFERROR(VLOOKUP(D161,DB!A:I,9,0),"")</f>
        <v/>
      </c>
    </row>
    <row r="162" spans="1:12" ht="15">
      <c r="A162" s="153"/>
      <c r="B162" s="153" t="str">
        <f>IFERROR(VLOOKUP(D162,DB!A:K,11,0),"")</f>
        <v/>
      </c>
      <c r="C162" s="153"/>
      <c r="D162" s="153"/>
      <c r="E162" s="153"/>
      <c r="F162" s="154"/>
      <c r="G162" s="155">
        <f ca="1">IFERROR(NOW()-F162,"")</f>
        <v>45954.248264930553</v>
      </c>
      <c r="H162" s="154"/>
      <c r="I162" s="153" t="str">
        <f>IFERROR(VLOOKUP(D162,DB!A:F,6,0),"")</f>
        <v/>
      </c>
      <c r="J162" s="153" t="str">
        <f>IFERROR(VLOOKUP(D162,DB!A:G,7,0),"")</f>
        <v/>
      </c>
      <c r="K162" s="153"/>
      <c r="L162" s="153" t="str">
        <f>IFERROR(VLOOKUP(D162,DB!A:I,9,0),"")</f>
        <v/>
      </c>
    </row>
    <row r="163" spans="1:12" ht="15">
      <c r="A163" s="153"/>
      <c r="B163" s="153" t="str">
        <f>IFERROR(VLOOKUP(D163,DB!A:K,11,0),"")</f>
        <v/>
      </c>
      <c r="C163" s="153"/>
      <c r="D163" s="153"/>
      <c r="E163" s="153"/>
      <c r="F163" s="154"/>
      <c r="G163" s="155">
        <f ca="1">IFERROR(NOW()-F163,"")</f>
        <v>45954.248264930553</v>
      </c>
      <c r="H163" s="154"/>
      <c r="I163" s="153" t="str">
        <f>IFERROR(VLOOKUP(D163,DB!A:F,6,0),"")</f>
        <v/>
      </c>
      <c r="J163" s="153" t="str">
        <f>IFERROR(VLOOKUP(D163,DB!A:G,7,0),"")</f>
        <v/>
      </c>
      <c r="K163" s="153"/>
      <c r="L163" s="153" t="str">
        <f>IFERROR(VLOOKUP(D163,DB!A:I,9,0),"")</f>
        <v/>
      </c>
    </row>
    <row r="164" spans="1:12" ht="15">
      <c r="A164" s="153"/>
      <c r="B164" s="153" t="str">
        <f>IFERROR(VLOOKUP(D164,DB!A:K,11,0),"")</f>
        <v/>
      </c>
      <c r="C164" s="153"/>
      <c r="D164" s="153"/>
      <c r="E164" s="153"/>
      <c r="F164" s="154"/>
      <c r="G164" s="155">
        <f ca="1">IFERROR(NOW()-F164,"")</f>
        <v>45954.248264930553</v>
      </c>
      <c r="H164" s="154"/>
      <c r="I164" s="153" t="str">
        <f>IFERROR(VLOOKUP(D164,DB!A:F,6,0),"")</f>
        <v/>
      </c>
      <c r="J164" s="153" t="str">
        <f>IFERROR(VLOOKUP(D164,DB!A:G,7,0),"")</f>
        <v/>
      </c>
      <c r="K164" s="153"/>
      <c r="L164" s="153" t="str">
        <f>IFERROR(VLOOKUP(D164,DB!A:I,9,0),"")</f>
        <v/>
      </c>
    </row>
    <row r="165" spans="1:12" ht="15">
      <c r="A165" s="159"/>
      <c r="B165" s="159" t="str">
        <f>IFERROR(VLOOKUP(D165,DB!A:K,11,0),"")</f>
        <v/>
      </c>
      <c r="C165" s="159"/>
      <c r="D165" s="159"/>
      <c r="E165" s="159"/>
      <c r="F165" s="160"/>
      <c r="G165" s="161">
        <f ca="1">IFERROR(NOW()-F165,"")</f>
        <v>45954.248264930553</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45954.248264930553</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45954.248264930553</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45954.248264930553</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45954.248264930553</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45954.248264930553</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45954.248264930553</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45954.248264930553</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45954.248264930553</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45954.248264930553</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45954.248264930553</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45954.248264930553</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45954.248264930553</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45954.248264930553</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45954.248264930553</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45954.248264930553</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45954.248264930553</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45954.248264930553</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45954.248264930553</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45954.248264930553</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45954.248264930553</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45954.248264930553</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45954.248264930553</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45954.248264930553</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45954.248264930553</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45954.248264930553</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45954.248264930553</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45954.248264930553</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45954.248264930553</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45954.248264930553</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45954.248264930553</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45954.248264930553</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45954.248264930553</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45954.248264930553</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45954.248264930553</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45954.248264930553</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45954.248264930553</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45954.248264930553</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45954.248264930553</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45954.248264930553</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45954.248264930553</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45954.248264930553</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45954.248264930553</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45954.248264930553</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45954.248264930553</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45954.248264930553</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45954.248264930553</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45954.248264930553</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45954.248264930553</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45954.248264930553</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45954.248264930553</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45954.248264930553</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45954.248264930553</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45954.248264930553</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45954.248264930553</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45954.248264930553</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45954.248264930553</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45954.248264930553</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45954.248264930553</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45954.248264930553</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45954.248264930553</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45954.248264930553</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45954.248264930553</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45954.248264930553</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45954.248264930553</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45954.248264930553</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45954.248264930553</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45954.248264930553</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45954.248264930553</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45954.248264930553</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45954.248264930553</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45954.248264930553</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45954.248264930553</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45954.248264930553</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45954.248264930553</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45954.248264930553</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45954.248264930553</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45954.248264930553</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45954.248264930553</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45954.248264930553</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45954.248264930553</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45954.248264930553</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45954.248264930553</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45954.248264930553</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45954.248264930553</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45954.248264930553</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45954.248264930553</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45954.248264930553</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45954.248264930553</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45954.248264930553</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45954.248264930553</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45954.248264930553</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45954.248264930553</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45954.248264930553</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45954.248264930553</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45954.248264930553</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45954.248264930553</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45954.248264930553</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45954.248264930553</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45954.248264930553</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45954.248264930553</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45954.248264930553</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45954.248264930553</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45954.248264930553</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45954.248264930553</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45954.248264930553</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45954.248264930553</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45954.248264930553</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45954.248264930553</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45954.248264930553</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45954.248264930553</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45954.248264930553</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45954.248264930553</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45954.248264930553</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45954.248264930553</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45954.248264930553</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45954.248264930553</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45954.248264930553</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45954.248264930553</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45954.248264930553</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45954.248264930553</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45954.248264930553</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45954.248264930553</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45954.248264930553</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45954.248264930553</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45954.248264930553</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45954.248264930553</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45954.248264930553</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45954.248264930553</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45954.248264930553</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45954.248264930553</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45954.248264930553</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45954.248264930553</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45954.248264930553</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45954.248264930553</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45954.248264930553</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45954.248264930553</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45954.248264930553</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45954.248264930553</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45954.248264930553</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45954.248264930553</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45954.248264930553</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45954.248264930553</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45954.248264930553</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45954.248264930553</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45954.248264930553</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45954.248264930553</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45954.248264930553</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45954.248264930553</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45954.248264930553</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45954.248264930553</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45954.248264930553</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45954.248264930553</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45954.248264930553</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45954.248264930553</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45954.248264930553</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45954.248264930553</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45954.248264930553</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45954.248264930553</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45954.248264930553</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45954.248264930553</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45954.248264930553</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45954.248264930553</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45954.248264930553</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45954.248264930553</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45954.248264930553</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45954.248264930553</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45954.248264930553</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45954.248264930553</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45954.248264930553</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45954.248264930553</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45954.248264930553</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45954.248264930553</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45954.248264930553</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45954.248264930553</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45954.248264930553</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45954.248264930553</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45954.248264930553</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45954.248264930553</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45954.248264930553</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45954.248264930553</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45954.248264930553</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45954.248264930553</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45954.248264930553</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45954.248264930553</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45954.248264930553</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45954.248264930553</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45954.248264930553</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45954.248264930553</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45954.248264930553</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45954.248264930553</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45954.248264930553</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45954.248264930553</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45954.248264930553</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45954.248264930553</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45954.248264930553</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45954.248264930553</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45954.248264930553</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45954.248264930553</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45954.248264930553</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45954.248264930553</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45954.248264930553</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45954.248264930553</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45954.248264930553</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45954.248264930553</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45954.248264930553</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45954.248264930553</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45954.248264930553</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45954.248264930553</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45954.248264930553</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45954.248264930553</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45954.248264930553</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45954.248264930553</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45954.248264930553</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45954.248264930553</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45954.248264930553</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45954.248264930553</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45954.248264930553</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45954.248264930553</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45954.248264930553</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45954.248264930553</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45954.248264930553</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45954.248264930553</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45954.248264930553</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45954.248264930553</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45954.248264930553</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45954.248264930553</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45954.248264930553</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45954.248264930553</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45954.248264930553</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45954.248264930553</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45954.248264930553</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45954.248264930553</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45954.248264930553</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45954.248264930553</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45954.248264930553</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45954.248264930553</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45954.248264930553</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45954.248264930553</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45954.248264930553</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45954.248264930553</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45954.248264930553</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45954.248264930553</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45954.248264930553</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45954.248264930553</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45954.248264930553</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45954.248264930553</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45954.248264930553</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45954.248264930553</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45954.248264930553</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45954.248264930553</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45954.248264930553</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45954.248264930553</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45954.248264930553</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45954.248264930553</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45954.248264930553</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45954.248264930553</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45954.248264930553</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45954.248264930553</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45954.248264930553</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45954.248264930553</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45954.248264930553</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45954.248264930553</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45954.248264930553</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45954.248264930553</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45954.248264930553</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45954.248264930553</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45954.248264930553</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45954.248264930553</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45954.248264930553</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45954.248264930553</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45954.248264930553</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45954.248264930553</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45954.248264930553</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45954.248264930553</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45954.248264930553</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45954.248264930553</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45954.248264930553</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45954.248264930553</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45954.248264930553</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45954.248264930553</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45954.248264930553</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45954.248264930553</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45954.248264930553</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45954.248264930553</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45954.248264930553</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45954.248264930553</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45954.248264930553</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45954.248264930553</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45954.248264930553</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45954.248264930553</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45954.248264930553</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45954.248264930553</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45954.248264930553</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45954.248264930553</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45954.248264930553</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45954.248264930553</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45954.248264930553</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45954.248264930553</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45954.248264930553</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45954.248264930553</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45954.248264930553</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45954.248264930553</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45954.248264930553</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45954.248264930553</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45954.248264930553</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45954.248264930553</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45954.248264930553</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45954.248264930553</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45954.248264930553</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45954.248264930553</v>
      </c>
      <c r="H475" s="160"/>
      <c r="I475" s="159" t="str">
        <f>IFERROR(VLOOKUP(D475,DB!A:F,6,0),"")</f>
        <v/>
      </c>
      <c r="J475" s="159" t="str">
        <f>IFERROR(VLOOKUP(D475,DB!A:G,7,0),"")</f>
        <v/>
      </c>
      <c r="K475" s="159"/>
      <c r="L475" s="159" t="str">
        <f>IFERROR(VLOOKUP(D475,DB!A:I,9,0),"")</f>
        <v/>
      </c>
    </row>
    <row r="476" spans="1:12" ht="15">
      <c r="A476" s="159"/>
      <c r="B476" s="159" t="str">
        <f>IFERROR(VLOOKUP(D476,DB!A:K,11,0),"")</f>
        <v/>
      </c>
      <c r="C476" s="159"/>
      <c r="D476" s="159"/>
      <c r="E476" s="159"/>
      <c r="F476" s="160"/>
      <c r="G476" s="161">
        <f ca="1">IFERROR(NOW()-F476,"")</f>
        <v>45954.248264930553</v>
      </c>
      <c r="H476" s="160"/>
      <c r="I476" s="159" t="str">
        <f>IFERROR(VLOOKUP(D476,DB!A:F,6,0),"")</f>
        <v/>
      </c>
      <c r="J476" s="159" t="str">
        <f>IFERROR(VLOOKUP(D476,DB!A:G,7,0),"")</f>
        <v/>
      </c>
      <c r="K476" s="159"/>
      <c r="L476" s="159" t="str">
        <f>IFERROR(VLOOKUP(D476,DB!A:I,9,0),"")</f>
        <v/>
      </c>
    </row>
    <row r="477" spans="1:12" ht="15">
      <c r="A477" s="159"/>
      <c r="B477" s="159" t="str">
        <f>IFERROR(VLOOKUP(D477,DB!A:K,11,0),"")</f>
        <v/>
      </c>
      <c r="C477" s="159"/>
      <c r="D477" s="159"/>
      <c r="E477" s="159"/>
      <c r="F477" s="160"/>
      <c r="G477" s="161">
        <f ca="1">IFERROR(NOW()-F477,"")</f>
        <v>45954.248264930553</v>
      </c>
      <c r="H477" s="160"/>
      <c r="I477" s="159" t="str">
        <f>IFERROR(VLOOKUP(D477,DB!A:F,6,0),"")</f>
        <v/>
      </c>
      <c r="J477" s="159" t="str">
        <f>IFERROR(VLOOKUP(D477,DB!A:G,7,0),"")</f>
        <v/>
      </c>
      <c r="K477" s="159"/>
      <c r="L477" s="159" t="str">
        <f>IFERROR(VLOOKUP(D477,DB!A:I,9,0),"")</f>
        <v/>
      </c>
    </row>
    <row r="478" spans="1:12" ht="15">
      <c r="A478" s="159"/>
      <c r="B478" s="159" t="str">
        <f>IFERROR(VLOOKUP(D478,DB!A:K,11,0),"")</f>
        <v/>
      </c>
      <c r="C478" s="159"/>
      <c r="D478" s="159"/>
      <c r="E478" s="159"/>
      <c r="F478" s="160"/>
      <c r="G478" s="161">
        <f ca="1">IFERROR(NOW()-F478,"")</f>
        <v>45954.248264930553</v>
      </c>
      <c r="H478" s="160"/>
      <c r="I478" s="159" t="str">
        <f>IFERROR(VLOOKUP(D478,DB!A:F,6,0),"")</f>
        <v/>
      </c>
      <c r="J478" s="159" t="str">
        <f>IFERROR(VLOOKUP(D478,DB!A:G,7,0),"")</f>
        <v/>
      </c>
      <c r="K478" s="159"/>
      <c r="L478" s="159" t="str">
        <f>IFERROR(VLOOKUP(D478,DB!A:I,9,0),"")</f>
        <v/>
      </c>
    </row>
    <row r="479" spans="1:12" ht="15">
      <c r="A479" s="159"/>
      <c r="B479" s="159" t="str">
        <f>IFERROR(VLOOKUP(D479,DB!A:K,11,0),"")</f>
        <v/>
      </c>
      <c r="C479" s="159"/>
      <c r="D479" s="159"/>
      <c r="E479" s="159"/>
      <c r="F479" s="160"/>
      <c r="G479" s="161">
        <f ca="1">IFERROR(NOW()-F479,"")</f>
        <v>45954.248264930553</v>
      </c>
      <c r="H479" s="160"/>
      <c r="I479" s="159" t="str">
        <f>IFERROR(VLOOKUP(D479,DB!A:F,6,0),"")</f>
        <v/>
      </c>
      <c r="J479" s="159" t="str">
        <f>IFERROR(VLOOKUP(D479,DB!A:G,7,0),"")</f>
        <v/>
      </c>
      <c r="K479" s="159"/>
      <c r="L479" s="159" t="str">
        <f>IFERROR(VLOOKUP(D479,DB!A:I,9,0),"")</f>
        <v/>
      </c>
    </row>
    <row r="480" spans="1:12" ht="15">
      <c r="A480" s="159"/>
      <c r="B480" s="159" t="str">
        <f>IFERROR(VLOOKUP(D480,DB!A:K,11,0),"")</f>
        <v/>
      </c>
      <c r="C480" s="159"/>
      <c r="D480" s="159"/>
      <c r="E480" s="159"/>
      <c r="F480" s="160"/>
      <c r="G480" s="161">
        <f ca="1">IFERROR(NOW()-F480,"")</f>
        <v>45954.248264930553</v>
      </c>
      <c r="H480" s="160"/>
      <c r="I480" s="159" t="str">
        <f>IFERROR(VLOOKUP(D480,DB!A:F,6,0),"")</f>
        <v/>
      </c>
      <c r="J480" s="159" t="str">
        <f>IFERROR(VLOOKUP(D480,DB!A:G,7,0),"")</f>
        <v/>
      </c>
      <c r="K480" s="159"/>
      <c r="L480" s="159" t="str">
        <f>IFERROR(VLOOKUP(D480,DB!A:I,9,0),"")</f>
        <v/>
      </c>
    </row>
    <row r="481" spans="1:12" ht="15">
      <c r="A481" s="159"/>
      <c r="B481" s="159" t="str">
        <f>IFERROR(VLOOKUP(D481,DB!A:K,11,0),"")</f>
        <v/>
      </c>
      <c r="C481" s="159"/>
      <c r="D481" s="159"/>
      <c r="E481" s="159"/>
      <c r="F481" s="160"/>
      <c r="G481" s="161">
        <f ca="1">IFERROR(NOW()-F481,"")</f>
        <v>45954.248264930553</v>
      </c>
      <c r="H481" s="160"/>
      <c r="I481" s="159" t="str">
        <f>IFERROR(VLOOKUP(D481,DB!A:F,6,0),"")</f>
        <v/>
      </c>
      <c r="J481" s="159" t="str">
        <f>IFERROR(VLOOKUP(D481,DB!A:G,7,0),"")</f>
        <v/>
      </c>
      <c r="K481" s="159"/>
      <c r="L481" s="159" t="str">
        <f>IFERROR(VLOOKUP(D481,DB!A:I,9,0),"")</f>
        <v/>
      </c>
    </row>
    <row r="482" spans="1:12" ht="15">
      <c r="A482" s="159"/>
      <c r="B482" s="159" t="str">
        <f>IFERROR(VLOOKUP(D482,DB!A:K,11,0),"")</f>
        <v/>
      </c>
      <c r="C482" s="159"/>
      <c r="D482" s="159"/>
      <c r="E482" s="159"/>
      <c r="F482" s="160"/>
      <c r="G482" s="161">
        <f ca="1">IFERROR(NOW()-F482,"")</f>
        <v>45954.248264930553</v>
      </c>
      <c r="H482" s="160"/>
      <c r="I482" s="159" t="str">
        <f>IFERROR(VLOOKUP(D482,DB!A:F,6,0),"")</f>
        <v/>
      </c>
      <c r="J482" s="159" t="str">
        <f>IFERROR(VLOOKUP(D482,DB!A:G,7,0),"")</f>
        <v/>
      </c>
      <c r="K482" s="159"/>
      <c r="L482" s="159" t="str">
        <f>IFERROR(VLOOKUP(D482,DB!A:I,9,0),"")</f>
        <v/>
      </c>
    </row>
    <row r="483" spans="1:12" ht="15">
      <c r="A483" s="159"/>
      <c r="B483" s="159" t="str">
        <f>IFERROR(VLOOKUP(D483,DB!A:K,11,0),"")</f>
        <v/>
      </c>
      <c r="C483" s="159"/>
      <c r="D483" s="159"/>
      <c r="E483" s="159"/>
      <c r="F483" s="160"/>
      <c r="G483" s="161">
        <f ca="1">IFERROR(NOW()-F483,"")</f>
        <v>45954.248264930553</v>
      </c>
      <c r="H483" s="160"/>
      <c r="I483" s="159" t="str">
        <f>IFERROR(VLOOKUP(D483,DB!A:F,6,0),"")</f>
        <v/>
      </c>
      <c r="J483" s="159" t="str">
        <f>IFERROR(VLOOKUP(D483,DB!A:G,7,0),"")</f>
        <v/>
      </c>
      <c r="K483" s="159"/>
      <c r="L483" s="159" t="str">
        <f>IFERROR(VLOOKUP(D483,DB!A:I,9,0),"")</f>
        <v/>
      </c>
    </row>
    <row r="484" spans="1:12" ht="15">
      <c r="A484" s="159"/>
      <c r="B484" s="159" t="str">
        <f>IFERROR(VLOOKUP(D484,DB!A:K,11,0),"")</f>
        <v/>
      </c>
      <c r="C484" s="159"/>
      <c r="D484" s="159"/>
      <c r="E484" s="159"/>
      <c r="F484" s="160"/>
      <c r="G484" s="161">
        <f ca="1">IFERROR(NOW()-F484,"")</f>
        <v>45954.248264930553</v>
      </c>
      <c r="H484" s="160"/>
      <c r="I484" s="159" t="str">
        <f>IFERROR(VLOOKUP(D484,DB!A:F,6,0),"")</f>
        <v/>
      </c>
      <c r="J484" s="159" t="str">
        <f>IFERROR(VLOOKUP(D484,DB!A:G,7,0),"")</f>
        <v/>
      </c>
      <c r="K484" s="159"/>
      <c r="L484" s="159" t="str">
        <f>IFERROR(VLOOKUP(D484,DB!A:I,9,0),"")</f>
        <v/>
      </c>
    </row>
    <row r="485" spans="1:12" ht="15">
      <c r="A485" s="159"/>
      <c r="B485" s="159" t="str">
        <f>IFERROR(VLOOKUP(D485,DB!A:K,11,0),"")</f>
        <v/>
      </c>
      <c r="C485" s="159"/>
      <c r="D485" s="159"/>
      <c r="E485" s="159"/>
      <c r="F485" s="160"/>
      <c r="G485" s="161">
        <f ca="1">IFERROR(NOW()-F485,"")</f>
        <v>45954.248264930553</v>
      </c>
      <c r="H485" s="160"/>
      <c r="I485" s="159" t="str">
        <f>IFERROR(VLOOKUP(D485,DB!A:F,6,0),"")</f>
        <v/>
      </c>
      <c r="J485" s="159" t="str">
        <f>IFERROR(VLOOKUP(D485,DB!A:G,7,0),"")</f>
        <v/>
      </c>
      <c r="K485" s="159"/>
      <c r="L485" s="159" t="str">
        <f>IFERROR(VLOOKUP(D485,DB!A:I,9,0),"")</f>
        <v/>
      </c>
    </row>
    <row r="486" spans="1:12" ht="15"/>
    <row r="487" spans="1:12" ht="15"/>
    <row r="488" spans="1:12" ht="15"/>
    <row r="489" spans="1:12" ht="15"/>
    <row r="490" spans="1:12" ht="15"/>
    <row r="491" spans="1:12" ht="15"/>
    <row r="492" spans="1:12" ht="15"/>
    <row r="493" spans="1:12" ht="15"/>
    <row r="494" spans="1:12" ht="15"/>
    <row r="495" spans="1:12" ht="15"/>
    <row r="496" spans="1:12"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5" ht="15"/>
    <row r="596" ht="15"/>
    <row r="598" ht="15"/>
    <row r="599" ht="15"/>
    <row r="600" ht="15"/>
    <row r="601" ht="15"/>
    <row r="603" ht="15"/>
    <row r="604" ht="15"/>
    <row r="611" ht="15"/>
    <row r="612" ht="15"/>
    <row r="613" ht="15"/>
    <row r="614" ht="15"/>
    <row r="615" ht="15"/>
    <row r="616" ht="15"/>
    <row r="619" ht="15"/>
    <row r="620" ht="15"/>
    <row r="621" ht="15"/>
    <row r="622" ht="15"/>
    <row r="623" ht="15"/>
    <row r="624" ht="15"/>
    <row r="625" ht="15"/>
    <row r="626" ht="15"/>
    <row r="627" ht="15"/>
    <row r="628" ht="15"/>
    <row r="629" ht="15"/>
    <row r="630"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6" ht="15"/>
    <row r="687" ht="15"/>
    <row r="724" ht="15"/>
    <row r="725" ht="15"/>
    <row r="726" ht="15"/>
    <row r="727" ht="15"/>
    <row r="728" ht="15"/>
    <row r="729" ht="15"/>
    <row r="730" ht="15"/>
    <row r="731" ht="15"/>
    <row r="732" ht="15"/>
    <row r="733"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4" ht="15"/>
    <row r="815" ht="15"/>
    <row r="816" ht="15"/>
    <row r="818" ht="15"/>
    <row r="819"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5" ht="15"/>
    <row r="846" ht="15"/>
    <row r="847" ht="15"/>
    <row r="848" ht="15"/>
    <row r="849" ht="15"/>
    <row r="850" ht="15"/>
    <row r="852" ht="15"/>
    <row r="853" ht="15"/>
    <row r="1023" ht="15"/>
    <row r="1024" ht="15"/>
    <row r="1025" ht="15"/>
    <row r="1026" ht="15"/>
    <row r="1027" ht="15"/>
    <row r="1028" ht="15"/>
    <row r="1034" ht="15"/>
    <row r="1035" ht="15"/>
    <row r="1036" ht="15"/>
    <row r="1037" ht="15"/>
    <row r="1038" ht="15"/>
    <row r="1039" ht="15"/>
    <row r="1040"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1" ht="15"/>
    <row r="1092" ht="15"/>
    <row r="1098" ht="15"/>
    <row r="1099" ht="15"/>
    <row r="1101" ht="15"/>
    <row r="1102" ht="15"/>
    <row r="1103" ht="15"/>
    <row r="1104" ht="15"/>
    <row r="1105" ht="15"/>
    <row r="1106" ht="15"/>
    <row r="1107" ht="15"/>
    <row r="1109" ht="15"/>
    <row r="1110" ht="15"/>
    <row r="1111"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6" ht="15"/>
    <row r="1147" ht="15"/>
    <row r="1148" ht="15"/>
    <row r="1149" ht="15"/>
    <row r="1156" ht="15"/>
    <row r="1157" ht="15"/>
    <row r="1158" ht="15"/>
    <row r="1159" ht="15"/>
    <row r="1160" ht="15"/>
    <row r="1161" ht="15"/>
    <row r="1162" ht="15"/>
    <row r="1163" ht="15"/>
    <row r="1164" ht="15"/>
    <row r="1165" ht="15"/>
    <row r="1166" ht="15"/>
    <row r="1167" ht="15"/>
    <row r="1168" ht="15"/>
    <row r="1169" ht="15"/>
    <row r="1170" ht="15"/>
    <row r="1171" ht="15"/>
    <row r="1172" ht="15"/>
    <row r="1173" ht="15"/>
    <row r="1174" ht="15"/>
    <row r="1175" ht="15"/>
    <row r="1176" ht="15"/>
    <row r="1177" ht="15"/>
    <row r="1180" ht="15"/>
    <row r="1181" ht="15"/>
    <row r="1182" ht="15"/>
    <row r="1183" ht="15"/>
    <row r="1184" ht="15"/>
    <row r="1185" ht="15"/>
    <row r="1186" ht="15"/>
    <row r="1187" ht="15"/>
    <row r="1188" ht="15"/>
    <row r="1189" ht="15"/>
    <row r="1190" ht="15"/>
    <row r="1191" ht="15"/>
    <row r="1192" ht="15"/>
    <row r="1193" ht="15"/>
    <row r="1195" ht="15"/>
    <row r="1196" ht="15"/>
    <row r="1197" ht="15"/>
    <row r="1198" ht="15"/>
    <row r="1199" ht="15"/>
    <row r="1200" ht="15"/>
    <row r="1201" ht="15"/>
    <row r="1202" ht="15"/>
    <row r="1203" ht="15"/>
    <row r="1204" ht="15"/>
    <row r="1205" ht="15"/>
    <row r="1206" ht="15"/>
    <row r="1209" ht="15"/>
    <row r="1210" ht="15"/>
    <row r="1211" ht="15"/>
    <row r="1212" ht="15"/>
    <row r="1213" ht="15"/>
    <row r="1214" ht="15"/>
    <row r="1215" ht="15"/>
    <row r="1217" ht="15"/>
    <row r="1218" ht="15"/>
    <row r="1219" ht="15"/>
    <row r="1220" ht="15"/>
    <row r="1221" ht="15"/>
    <row r="1222" ht="15"/>
    <row r="1223" ht="15"/>
    <row r="1224" ht="15"/>
    <row r="1225" ht="15"/>
    <row r="1226" ht="15"/>
    <row r="1227" ht="15"/>
    <row r="1229" ht="15"/>
    <row r="1230" ht="15"/>
    <row r="1231" ht="15"/>
    <row r="1232" ht="15"/>
    <row r="1233" ht="15"/>
    <row r="1234" ht="15"/>
    <row r="1235" ht="15"/>
    <row r="1236" ht="15"/>
    <row r="1237" ht="15"/>
    <row r="1238" ht="15"/>
    <row r="1246" ht="15"/>
    <row r="1247" ht="15"/>
    <row r="1250" ht="15"/>
    <row r="1251" ht="15"/>
    <row r="1252" ht="15"/>
    <row r="1253" ht="15"/>
    <row r="1254" ht="15"/>
    <row r="1255" ht="15"/>
    <row r="1256" ht="15"/>
    <row r="1257" ht="15"/>
    <row r="1260" ht="15"/>
    <row r="1261" ht="15"/>
    <row r="1262" ht="15"/>
    <row r="1263" ht="15"/>
    <row r="1264" ht="15"/>
    <row r="1265" ht="15"/>
    <row r="1266" ht="15"/>
    <row r="1267" ht="15"/>
    <row r="1268" ht="15"/>
    <row r="1269" ht="15"/>
    <row r="1270" ht="15"/>
    <row r="1271" ht="15"/>
    <row r="1273" ht="15"/>
    <row r="1274" ht="15"/>
    <row r="1275" ht="15"/>
    <row r="1278" ht="15"/>
    <row r="1280" ht="15"/>
    <row r="1282" ht="15"/>
    <row r="1285" ht="15"/>
    <row r="1286" ht="15"/>
    <row r="1287" ht="15"/>
    <row r="1289" ht="15"/>
    <row r="1291" ht="15"/>
    <row r="1292" ht="15"/>
    <row r="1293" ht="15"/>
    <row r="1294" ht="15"/>
    <row r="1295" ht="15"/>
    <row r="1297" ht="15"/>
    <row r="1298" ht="15"/>
    <row r="1299" ht="15"/>
    <row r="1300" ht="15"/>
    <row r="1302" ht="15"/>
    <row r="1304" ht="15"/>
    <row r="1305" ht="15"/>
    <row r="1307" ht="15"/>
    <row r="1308" ht="15"/>
    <row r="1309" ht="15"/>
    <row r="1310" ht="15"/>
    <row r="1312" ht="15"/>
    <row r="1314" ht="15"/>
    <row r="1315" ht="15"/>
    <row r="1316" ht="15"/>
    <row r="1317" ht="15"/>
    <row r="1319" ht="15"/>
    <row r="1320" ht="15"/>
    <row r="1321" ht="15"/>
    <row r="1322" ht="15"/>
  </sheetData>
  <dataValidations count="2">
    <dataValidation allowBlank="1" showInputMessage="1" showErrorMessage="1" sqref="E1" xr:uid="{920C6338-E771-4DAE-8C89-92A9093EA4DE}"/>
    <dataValidation type="list" allowBlank="1" showInputMessage="1" showErrorMessage="1" sqref="E2:E485"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50"/>
  <sheetViews>
    <sheetView tabSelected="1" workbookViewId="0">
      <selection activeCell="D3" sqref="D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t="s">
        <v>39103</v>
      </c>
      <c r="B2" s="104" t="str">
        <f>IFERROR(VLOOKUP(D2,DB!A:K,11,0),"")</f>
        <v>R6</v>
      </c>
      <c r="C2" s="106">
        <v>2</v>
      </c>
      <c r="D2" s="104" t="s">
        <v>32724</v>
      </c>
      <c r="E2" s="107"/>
      <c r="F2" s="108"/>
      <c r="G2" s="77">
        <f ca="1">IFERROR(NOW()-F2,"-")</f>
        <v>45954.248264930553</v>
      </c>
      <c r="H2" s="108">
        <v>45954.124652777777</v>
      </c>
      <c r="I2" s="104" t="str">
        <f>IFERROR(VLOOKUP(D2,DB!A:F,6,0),"")</f>
        <v>SCECO</v>
      </c>
      <c r="J2" s="103" t="str">
        <f>IFERROR(VLOOKUP(D2,DB!A:G,7,0),"")</f>
        <v>Dead</v>
      </c>
      <c r="K2" s="109" t="s">
        <v>39104</v>
      </c>
      <c r="L2" s="110" t="str">
        <f>IFERROR(VLOOKUP(D2,DB!A:I,9,0),"")</f>
        <v>Latis</v>
      </c>
    </row>
    <row r="3" spans="1:16383" ht="31.5" customHeight="1">
      <c r="A3" s="105"/>
      <c r="B3" s="104" t="str">
        <f>IFERROR(VLOOKUP(D3,DB!A:K,11,0),"")</f>
        <v>R6</v>
      </c>
      <c r="C3" s="106"/>
      <c r="D3" s="104" t="s">
        <v>33199</v>
      </c>
      <c r="E3" s="107"/>
      <c r="F3" s="108"/>
      <c r="G3" s="77">
        <f ca="1">IFERROR(NOW()-F3,"-")</f>
        <v>45954.248264930553</v>
      </c>
      <c r="H3" s="108"/>
      <c r="I3" s="104" t="str">
        <f>IFERROR(VLOOKUP(D3,DB!A:F,6,0),"")</f>
        <v>Generator-SG</v>
      </c>
      <c r="J3" s="103" t="str">
        <f>IFERROR(VLOOKUP(D3,DB!A:G,7,0),"")</f>
        <v>Good</v>
      </c>
      <c r="K3" s="109"/>
      <c r="L3" s="110" t="str">
        <f>IFERROR(VLOOKUP(D3,DB!A:I,9,0),"")</f>
        <v>Latis</v>
      </c>
    </row>
    <row r="4" spans="1:16383" ht="31.5" customHeight="1">
      <c r="A4" s="105"/>
      <c r="B4" s="104" t="str">
        <f>IFERROR(VLOOKUP(D4,DB!A:K,11,0),"")</f>
        <v/>
      </c>
      <c r="C4" s="106"/>
      <c r="D4" s="104"/>
      <c r="E4" s="107"/>
      <c r="F4" s="108"/>
      <c r="G4" s="77">
        <f ca="1">IFERROR(NOW()-F4,"-")</f>
        <v>45954.248264930553</v>
      </c>
      <c r="H4" s="108"/>
      <c r="I4" s="104" t="str">
        <f>IFERROR(VLOOKUP(D4,DB!A:F,6,0),"")</f>
        <v/>
      </c>
      <c r="J4" s="103" t="str">
        <f>IFERROR(VLOOKUP(D4,DB!A:G,7,0),"")</f>
        <v/>
      </c>
      <c r="K4" s="109"/>
      <c r="L4" s="110" t="str">
        <f>IFERROR(VLOOKUP(D4,DB!A:I,9,0),"")</f>
        <v/>
      </c>
    </row>
    <row r="5" spans="1:16383" ht="31.5" customHeight="1">
      <c r="A5" s="105"/>
      <c r="B5" s="104" t="str">
        <f>IFERROR(VLOOKUP(D5,DB!A:K,11,0),"")</f>
        <v/>
      </c>
      <c r="C5" s="106"/>
      <c r="D5"/>
      <c r="E5" s="107"/>
      <c r="F5" s="108"/>
      <c r="G5" s="77">
        <f ca="1">IFERROR(NOW()-F5,"-")</f>
        <v>45954.248264930553</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45954.248264930553</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45954.248264930553</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45954.248264930553</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45954.248264930553</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45954.248264930553</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45954.248264930553</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45954.248264930553</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45954.248264930553</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45954.248264930553</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45954.248264930553</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45954.248264930553</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45954.248264930553</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45954.248264930553</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45954.248264930553</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45954.248264930553</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45954.248264930553</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45954.248264930553</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45954.248264930553</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45954.248264930553</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45954.248264930553</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45954.248264930553</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45954.248264930553</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45954.248264930553</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45954.248264930553</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45954.248264930553</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45954.248264930553</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45954.248264930553</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45954.248264930553</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45954.248264930553</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45954.248264930553</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45954.248264930553</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45954.248264930553</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45954.248264930553</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45954.248264930553</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45954.248264930553</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45954.248264930553</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45954.248264930553</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45954.248264930553</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45954.248264930553</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45954.248264930553</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45954.248264930553</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45954.248264930553</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45954.248264930553</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45954.248264930553</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45954.248264930553</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45954.248264930553</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45954.248264930553</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45954.248264930553</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45954.248264930553</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45954.248264930553</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45954.248264930553</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45954.248264930553</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45954.248264930553</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45954.248264930553</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45954.248264930553</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45954.248264930553</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45954.248264930553</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45954.248264930553</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45954.248264930553</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45954.248264930553</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45954.248264930553</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45954.248264930553</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45954.248264930553</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45954.248264930553</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45954.248264930553</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45954.248264930553</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45954.248264930553</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45954.248264930553</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45954.248264930553</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45954.248264930553</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45954.248264930553</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45954.248264930553</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45954.248264930553</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45954.248264930553</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45954.248264930553</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45954.248264930553</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45954.248264930553</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45954.248264930553</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45954.248264930553</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45954.248264930553</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45954.248264930553</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45954.248264930553</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45954.248264930553</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45954.248264930553</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45954.248264930553</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45954.248264930553</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45954.248264930553</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45954.248264930553</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45954.248264930553</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45954.248264930553</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45954.248264930553</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45954.248264930553</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45954.248264930553</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45954.248264930553</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45954.248264930553</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45954.248264930553</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45954.248264930553</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45954.248264930553</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45954.248264930553</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45954.248264930553</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45954.248264930553</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45954.248264930553</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45954.248264930553</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45954.248264930553</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45954.248264930553</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45954.248264930553</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45954.248264930553</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45954.248264930553</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45954.248264930553</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45954.248264930553</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45954.248264930553</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45954.248264930553</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45954.248264930553</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45954.248264930553</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45954.248264930553</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45954.248264930553</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45954.248264930553</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45954.248264930553</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45954.248264930553</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45954.248264930553</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45954.248264930553</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45954.248264930553</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45954.248264930553</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45954.248264930553</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45954.248264930553</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45954.248264930553</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45954.248264930553</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45954.248264930553</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45954.248264930553</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45954.248264930553</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45954.248264930553</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45954.248264930553</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45954.248264930553</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45954.248264930553</v>
      </c>
      <c r="H139" s="108"/>
      <c r="I139" s="104" t="str">
        <f>IFERROR(VLOOKUP(D139,DB!A:F,6,0),"")</f>
        <v/>
      </c>
      <c r="J139" s="103" t="str">
        <f>IFERROR(VLOOKUP(D139,DB!A:G,7,0),"")</f>
        <v/>
      </c>
      <c r="K139" s="109"/>
      <c r="L139" s="110" t="str">
        <f>IFERROR(VLOOKUP(D139,DB!A:I,9,0),"")</f>
        <v/>
      </c>
    </row>
    <row r="140" spans="1:12" ht="31.5" customHeight="1">
      <c r="A140" s="105"/>
      <c r="B140" s="104" t="str">
        <f>IFERROR(VLOOKUP(D140,DB!A:K,11,0),"")</f>
        <v/>
      </c>
      <c r="C140" s="106"/>
      <c r="D140" s="104"/>
      <c r="E140" s="107"/>
      <c r="F140" s="108"/>
      <c r="G140" s="77">
        <f ca="1">IFERROR(NOW()-F140,"-")</f>
        <v>45954.248264930553</v>
      </c>
      <c r="H140" s="108"/>
      <c r="I140" s="104" t="str">
        <f>IFERROR(VLOOKUP(D140,DB!A:F,6,0),"")</f>
        <v/>
      </c>
      <c r="J140" s="103" t="str">
        <f>IFERROR(VLOOKUP(D140,DB!A:G,7,0),"")</f>
        <v/>
      </c>
      <c r="K140" s="109"/>
      <c r="L140" s="110" t="str">
        <f>IFERROR(VLOOKUP(D140,DB!A:I,9,0),"")</f>
        <v/>
      </c>
    </row>
    <row r="141" spans="1:12" ht="31.5" customHeight="1">
      <c r="A141" s="105"/>
      <c r="B141" s="104" t="str">
        <f>IFERROR(VLOOKUP(D141,DB!A:K,11,0),"")</f>
        <v/>
      </c>
      <c r="C141" s="106"/>
      <c r="D141" s="104"/>
      <c r="E141" s="107"/>
      <c r="F141" s="108"/>
      <c r="G141" s="77">
        <f ca="1">IFERROR(NOW()-F141,"-")</f>
        <v>45954.248264930553</v>
      </c>
      <c r="H141" s="108"/>
      <c r="I141" s="104" t="str">
        <f>IFERROR(VLOOKUP(D141,DB!A:F,6,0),"")</f>
        <v/>
      </c>
      <c r="J141" s="103" t="str">
        <f>IFERROR(VLOOKUP(D141,DB!A:G,7,0),"")</f>
        <v/>
      </c>
      <c r="K141" s="109"/>
      <c r="L141" s="110" t="str">
        <f>IFERROR(VLOOKUP(D141,DB!A:I,9,0),"")</f>
        <v/>
      </c>
    </row>
    <row r="142" spans="1:12" ht="31.5" customHeight="1">
      <c r="A142" s="105"/>
      <c r="B142" s="104" t="str">
        <f>IFERROR(VLOOKUP(D142,DB!A:K,11,0),"")</f>
        <v/>
      </c>
      <c r="C142" s="106"/>
      <c r="D142" s="104"/>
      <c r="E142" s="107"/>
      <c r="F142" s="108"/>
      <c r="G142" s="77">
        <f ca="1">IFERROR(NOW()-F142,"-")</f>
        <v>45954.248264930553</v>
      </c>
      <c r="H142" s="108"/>
      <c r="I142" s="104" t="str">
        <f>IFERROR(VLOOKUP(D142,DB!A:F,6,0),"")</f>
        <v/>
      </c>
      <c r="J142" s="103" t="str">
        <f>IFERROR(VLOOKUP(D142,DB!A:G,7,0),"")</f>
        <v/>
      </c>
      <c r="K142" s="109"/>
      <c r="L142" s="110" t="str">
        <f>IFERROR(VLOOKUP(D142,DB!A:I,9,0),"")</f>
        <v/>
      </c>
    </row>
    <row r="143" spans="1:12" ht="31.5" customHeight="1">
      <c r="A143" s="105"/>
      <c r="B143" s="104" t="str">
        <f>IFERROR(VLOOKUP(D143,DB!A:K,11,0),"")</f>
        <v/>
      </c>
      <c r="C143" s="106"/>
      <c r="D143" s="104"/>
      <c r="E143" s="107"/>
      <c r="F143" s="108"/>
      <c r="G143" s="77">
        <f ca="1">IFERROR(NOW()-F143,"-")</f>
        <v>45954.248264930553</v>
      </c>
      <c r="H143" s="108"/>
      <c r="I143" s="104" t="str">
        <f>IFERROR(VLOOKUP(D143,DB!A:F,6,0),"")</f>
        <v/>
      </c>
      <c r="J143" s="103" t="str">
        <f>IFERROR(VLOOKUP(D143,DB!A:G,7,0),"")</f>
        <v/>
      </c>
      <c r="K143" s="109"/>
      <c r="L143" s="110" t="str">
        <f>IFERROR(VLOOKUP(D143,DB!A:I,9,0),"")</f>
        <v/>
      </c>
    </row>
    <row r="144" spans="1:12" ht="31.5" customHeight="1">
      <c r="A144" s="105"/>
      <c r="B144" s="104" t="str">
        <f>IFERROR(VLOOKUP(D144,DB!A:K,11,0),"")</f>
        <v/>
      </c>
      <c r="C144" s="106"/>
      <c r="D144" s="104"/>
      <c r="E144" s="107"/>
      <c r="F144" s="108"/>
      <c r="G144" s="77">
        <f ca="1">IFERROR(NOW()-F144,"-")</f>
        <v>45954.248264930553</v>
      </c>
      <c r="H144" s="108"/>
      <c r="I144" s="104" t="str">
        <f>IFERROR(VLOOKUP(D144,DB!A:F,6,0),"")</f>
        <v/>
      </c>
      <c r="J144" s="103" t="str">
        <f>IFERROR(VLOOKUP(D144,DB!A:G,7,0),"")</f>
        <v/>
      </c>
      <c r="K144" s="109"/>
      <c r="L144" s="110" t="str">
        <f>IFERROR(VLOOKUP(D144,DB!A:I,9,0),"")</f>
        <v/>
      </c>
    </row>
    <row r="145" spans="1:12" ht="31.5" customHeight="1">
      <c r="A145" s="105"/>
      <c r="B145" s="104" t="str">
        <f>IFERROR(VLOOKUP(D145,DB!A:K,11,0),"")</f>
        <v/>
      </c>
      <c r="C145" s="106"/>
      <c r="D145" s="104"/>
      <c r="E145" s="107"/>
      <c r="F145" s="108"/>
      <c r="G145" s="77">
        <f ca="1">IFERROR(NOW()-F145,"-")</f>
        <v>45954.248264930553</v>
      </c>
      <c r="H145" s="108"/>
      <c r="I145" s="104" t="str">
        <f>IFERROR(VLOOKUP(D145,DB!A:F,6,0),"")</f>
        <v/>
      </c>
      <c r="J145" s="103" t="str">
        <f>IFERROR(VLOOKUP(D145,DB!A:G,7,0),"")</f>
        <v/>
      </c>
      <c r="K145" s="109"/>
      <c r="L145" s="110" t="str">
        <f>IFERROR(VLOOKUP(D145,DB!A:I,9,0),"")</f>
        <v/>
      </c>
    </row>
    <row r="146" spans="1:12" ht="31.5" customHeight="1">
      <c r="A146" s="105"/>
      <c r="B146" s="104" t="str">
        <f>IFERROR(VLOOKUP(D146,DB!A:K,11,0),"")</f>
        <v/>
      </c>
      <c r="C146" s="106"/>
      <c r="D146" s="104"/>
      <c r="E146" s="107"/>
      <c r="F146" s="108"/>
      <c r="G146" s="77">
        <f ca="1">IFERROR(NOW()-F146,"-")</f>
        <v>45954.248264930553</v>
      </c>
      <c r="H146" s="108"/>
      <c r="I146" s="104" t="str">
        <f>IFERROR(VLOOKUP(D146,DB!A:F,6,0),"")</f>
        <v/>
      </c>
      <c r="J146" s="103" t="str">
        <f>IFERROR(VLOOKUP(D146,DB!A:G,7,0),"")</f>
        <v/>
      </c>
      <c r="K146" s="109"/>
      <c r="L146" s="110" t="str">
        <f>IFERROR(VLOOKUP(D146,DB!A:I,9,0),"")</f>
        <v/>
      </c>
    </row>
    <row r="147" spans="1:12" ht="31.5" customHeight="1">
      <c r="A147" s="105"/>
      <c r="B147" s="104" t="str">
        <f>IFERROR(VLOOKUP(D147,DB!A:K,11,0),"")</f>
        <v/>
      </c>
      <c r="C147" s="106"/>
      <c r="D147" s="104"/>
      <c r="E147" s="107"/>
      <c r="F147" s="108"/>
      <c r="G147" s="77">
        <f ca="1">IFERROR(NOW()-F147,"-")</f>
        <v>45954.248264930553</v>
      </c>
      <c r="H147" s="108"/>
      <c r="I147" s="104" t="str">
        <f>IFERROR(VLOOKUP(D147,DB!A:F,6,0),"")</f>
        <v/>
      </c>
      <c r="J147" s="103" t="str">
        <f>IFERROR(VLOOKUP(D147,DB!A:G,7,0),"")</f>
        <v/>
      </c>
      <c r="K147" s="109"/>
      <c r="L147" s="110" t="str">
        <f>IFERROR(VLOOKUP(D147,DB!A:I,9,0),"")</f>
        <v/>
      </c>
    </row>
    <row r="148" spans="1:12" ht="31.5" customHeight="1">
      <c r="A148" s="105"/>
      <c r="B148" s="104" t="str">
        <f>IFERROR(VLOOKUP(D148,DB!A:K,11,0),"")</f>
        <v/>
      </c>
      <c r="C148" s="106"/>
      <c r="D148" s="104"/>
      <c r="E148" s="107"/>
      <c r="F148" s="108"/>
      <c r="G148" s="77">
        <f ca="1">IFERROR(NOW()-F148,"-")</f>
        <v>45954.248264930553</v>
      </c>
      <c r="H148" s="108"/>
      <c r="I148" s="104" t="str">
        <f>IFERROR(VLOOKUP(D148,DB!A:F,6,0),"")</f>
        <v/>
      </c>
      <c r="J148" s="103" t="str">
        <f>IFERROR(VLOOKUP(D148,DB!A:G,7,0),"")</f>
        <v/>
      </c>
      <c r="K148" s="109"/>
      <c r="L148" s="110" t="str">
        <f>IFERROR(VLOOKUP(D148,DB!A:I,9,0),"")</f>
        <v/>
      </c>
    </row>
    <row r="149" spans="1:12" ht="31.5" customHeight="1">
      <c r="A149" s="105"/>
      <c r="B149" s="104" t="str">
        <f>IFERROR(VLOOKUP(D149,DB!A:K,11,0),"")</f>
        <v/>
      </c>
      <c r="C149" s="106"/>
      <c r="D149" s="104"/>
      <c r="E149" s="107"/>
      <c r="F149" s="108"/>
      <c r="G149" s="77">
        <f ca="1">IFERROR(NOW()-F149,"-")</f>
        <v>45954.248264930553</v>
      </c>
      <c r="H149" s="108"/>
      <c r="I149" s="104" t="str">
        <f>IFERROR(VLOOKUP(D149,DB!A:F,6,0),"")</f>
        <v/>
      </c>
      <c r="J149" s="103" t="str">
        <f>IFERROR(VLOOKUP(D149,DB!A:G,7,0),"")</f>
        <v/>
      </c>
      <c r="K149" s="109"/>
      <c r="L149" s="110" t="str">
        <f>IFERROR(VLOOKUP(D149,DB!A:I,9,0),"")</f>
        <v/>
      </c>
    </row>
    <row r="150" spans="1:12" ht="31.5" customHeight="1">
      <c r="A150" s="105"/>
      <c r="B150" s="104" t="str">
        <f>IFERROR(VLOOKUP(D150,DB!A:K,11,0),"")</f>
        <v/>
      </c>
      <c r="C150" s="106"/>
      <c r="D150" s="104"/>
      <c r="E150" s="107"/>
      <c r="F150" s="108"/>
      <c r="G150" s="77">
        <f ca="1">IFERROR(NOW()-F150,"-")</f>
        <v>45954.248264930553</v>
      </c>
      <c r="H150" s="108"/>
      <c r="I150" s="104" t="str">
        <f>IFERROR(VLOOKUP(D150,DB!A:F,6,0),"")</f>
        <v/>
      </c>
      <c r="J150" s="103" t="str">
        <f>IFERROR(VLOOKUP(D150,DB!A:G,7,0),"")</f>
        <v/>
      </c>
      <c r="K150" s="109"/>
      <c r="L150" s="110" t="str">
        <f>IFERROR(VLOOKUP(D150,DB!A:I,9,0),"")</f>
        <v/>
      </c>
    </row>
  </sheetData>
  <dataValidations count="2">
    <dataValidation allowBlank="1" showInputMessage="1" showErrorMessage="1" sqref="E1" xr:uid="{380493DB-286A-4683-AF55-C78F04945A49}"/>
    <dataValidation type="list" allowBlank="1" showInputMessage="1" showErrorMessage="1" sqref="E2:E150"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2025-10-24T03:00:04Z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