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68" documentId="120_S{2AC9BD13-BADA-5192-A53E-5A8FF88502F6}" xr6:coauthVersionLast="47" xr6:coauthVersionMax="47" xr10:uidLastSave="{B9FABF2F-FD52-4EBE-8CF0-529518FF00E7}"/>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I9" i="9"/>
  <c r="I10" i="9"/>
  <c r="I11" i="9"/>
  <c r="I12" i="9"/>
  <c r="I13" i="9"/>
  <c r="I14" i="9"/>
  <c r="I15" i="9"/>
  <c r="I16" i="9"/>
  <c r="I17" i="9"/>
  <c r="I18" i="9"/>
  <c r="I19" i="9"/>
  <c r="I20" i="9"/>
  <c r="I21" i="9"/>
  <c r="I22" i="9"/>
  <c r="I23" i="9"/>
  <c r="I24" i="9"/>
  <c r="I25" i="9"/>
  <c r="I26" i="9"/>
  <c r="I27" i="9"/>
  <c r="I28" i="9"/>
  <c r="L9" i="9"/>
  <c r="L10" i="9"/>
  <c r="L11" i="9"/>
  <c r="L12" i="9"/>
  <c r="L13" i="9"/>
  <c r="L14" i="9"/>
  <c r="L15" i="9"/>
  <c r="L16" i="9"/>
  <c r="L17" i="9"/>
  <c r="L18" i="9"/>
  <c r="L19" i="9"/>
  <c r="L20" i="9"/>
  <c r="L21" i="9"/>
  <c r="L22" i="9"/>
  <c r="L23" i="9"/>
  <c r="L24" i="9"/>
  <c r="L25" i="9"/>
  <c r="L26" i="9"/>
  <c r="L27" i="9"/>
  <c r="L28" i="9"/>
  <c r="J9" i="9"/>
  <c r="J10" i="9"/>
  <c r="J11" i="9"/>
  <c r="J12" i="9"/>
  <c r="J13" i="9"/>
  <c r="J14" i="9"/>
  <c r="J15" i="9"/>
  <c r="J16" i="9"/>
  <c r="J17" i="9"/>
  <c r="J18" i="9"/>
  <c r="J19" i="9"/>
  <c r="J20" i="9"/>
  <c r="J21" i="9"/>
  <c r="J22" i="9"/>
  <c r="J23" i="9"/>
  <c r="J24" i="9"/>
  <c r="J25" i="9"/>
  <c r="J26" i="9"/>
  <c r="J27" i="9"/>
  <c r="J28" i="9"/>
  <c r="L2" i="9"/>
  <c r="L3" i="9"/>
  <c r="L4" i="9"/>
  <c r="L5" i="9"/>
  <c r="L6" i="9"/>
  <c r="L7" i="9"/>
  <c r="L8" i="9"/>
  <c r="J2" i="9"/>
  <c r="J3" i="9"/>
  <c r="J4" i="9"/>
  <c r="J5" i="9"/>
  <c r="J6" i="9"/>
  <c r="J7" i="9"/>
  <c r="J8" i="9"/>
  <c r="I2" i="9"/>
  <c r="I3" i="9"/>
  <c r="I4" i="9"/>
  <c r="I5" i="9"/>
  <c r="I6" i="9"/>
  <c r="I7" i="9"/>
  <c r="I8" i="9"/>
  <c r="B2" i="9"/>
  <c r="B3" i="9"/>
  <c r="B4" i="9"/>
  <c r="B5" i="9"/>
  <c r="B6" i="9"/>
  <c r="B7" i="9"/>
  <c r="B8" i="9"/>
  <c r="G2" i="9"/>
  <c r="G3" i="9"/>
  <c r="G4" i="9"/>
  <c r="G5" i="9"/>
  <c r="G6" i="9"/>
  <c r="G7" i="9"/>
  <c r="G8"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<sst xmlns="http://schemas.openxmlformats.org/spreadsheetml/2006/main" count="180295" uniqueCount="39128">
  <si>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</si>
  <si>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</si>
  <si>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</si>
  <si>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</si>
  <si>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</si>
  <si>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</si>
  <si>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</si>
  <si>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</si>
  <si>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</si>
  <si>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</si>
  <si>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</si>
  <si>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</si>
  <si>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</si>
  <si>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</si>
  <si>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</si>
  <si>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</si>
  <si>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</si>
  <si>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</si>
  <si>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</si>
  <si>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</si>
  <si>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</si>
  <si>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</si>
  <si>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</si>
  <si>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</si>
  <si>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</si>
  <si>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</si>
  <si>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</si>
  <si>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</si>
  <si>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</si>
  <si>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</si>
  <si>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</si>
  <si>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</si>
  <si>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</si>
  <si>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</si>
  <si>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</si>
  <si>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</si>
  <si>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</si>
  <si>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</si>
  <si>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</si>
  <si>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</si>
  <si>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</si>
  <si>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</si>
  <si>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</si>
  <si>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</si>
  <si>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</si>
  <si>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</si>
  <si>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</si>
  <si>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</si>
  <si>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</si>
  <si>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</si>
  <si>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</si>
  <si>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</si>
  <si>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</si>
  <si>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</si>
  <si>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</si>
  <si>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</si>
  <si>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</si>
  <si>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</si>
  <si>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</si>
  <si>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</si>
  <si>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</si>
  <si>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</si>
  <si>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</si>
  <si>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</si>
  <si>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</si>
  <si>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</si>
  <si>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</si>
  <si>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</si>
  <si>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</si>
  <si>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</si>
  <si>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</si>
  <si>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</si>
  <si>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</si>
  <si>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</si>
  <si>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</si>
  <si>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</si>
  <si>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</si>
  <si>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</si>
  <si>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</si>
  <si>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</si>
  <si>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</si>
  <si>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</si>
  <si>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</si>
  <si>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</si>
  <si>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</si>
  <si>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</si>
  <si>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</si>
  <si>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</si>
  <si>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</si>
  <si>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</si>
  <si>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</si>
  <si>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</si>
  <si>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</si>
  <si>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</si>
  <si>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</si>
  <si>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</si>
  <si>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</si>
  <si>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</si>
  <si>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</si>
  <si>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</si>
  <si>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</si>
  <si>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</si>
  <si>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</si>
  <si>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</si>
  <si>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</si>
  <si>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</si>
  <si>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</si>
  <si>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</si>
  <si>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</si>
  <si>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</si>
  <si>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</si>
  <si>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</si>
  <si>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</si>
  <si>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</si>
  <si>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</si>
  <si>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</si>
  <si>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</si>
  <si>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</si>
  <si>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</si>
  <si>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</si>
  <si>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</si>
  <si>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</si>
  <si>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</si>
  <si>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</si>
  <si>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</si>
  <si>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</si>
  <si>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</si>
  <si>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</si>
  <si>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</si>
  <si>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</si>
  <si>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</si>
  <si>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</si>
  <si>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</si>
  <si>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</si>
  <si>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</si>
  <si>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</si>
  <si>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</si>
  <si>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</si>
  <si>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</si>
  <si>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</si>
  <si>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</si>
  <si>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</si>
  <si>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</si>
  <si>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</si>
  <si>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</si>
  <si>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</si>
  <si>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</si>
  <si>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</si>
  <si>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</si>
  <si>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</si>
  <si>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</si>
  <si>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</si>
  <si>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</si>
  <si>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</si>
  <si>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</si>
  <si>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</si>
  <si>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</si>
  <si>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</si>
  <si>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</si>
  <si>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</si>
  <si>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</si>
  <si>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</si>
  <si>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</si>
  <si>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</si>
  <si>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</si>
  <si>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</si>
  <si>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</si>
  <si>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</si>
  <si>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</si>
  <si>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</si>
  <si>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</si>
  <si>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</si>
  <si>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</si>
  <si>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</si>
  <si>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</si>
  <si>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</si>
  <si>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</si>
  <si>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</si>
  <si>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</si>
  <si>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</si>
  <si>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</si>
  <si>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</si>
  <si>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</si>
  <si>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</si>
  <si>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</si>
  <si>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</si>
  <si>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</si>
  <si>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</si>
  <si>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</si>
  <si>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</si>
  <si>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</si>
  <si>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</si>
  <si>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</si>
  <si>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</si>
  <si>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</si>
  <si>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</si>
  <si>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</si>
  <si>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</si>
  <si>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</si>
  <si>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</si>
  <si>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</si>
  <si>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</si>
  <si>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</si>
  <si>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</si>
  <si>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</si>
  <si>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</si>
  <si>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</si>
  <si>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</si>
  <si>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</si>
  <si>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</si>
  <si>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</si>
  <si>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</si>
  <si>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</si>
  <si>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</si>
  <si>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</si>
  <si>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</si>
  <si>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</si>
  <si>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</si>
  <si>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</si>
  <si>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</si>
  <si>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</si>
  <si>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</si>
  <si>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</si>
  <si>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</si>
  <si>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</si>
  <si>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</si>
  <si>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</si>
  <si>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</si>
  <si>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</si>
  <si>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</si>
  <si>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</si>
  <si>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</si>
  <si>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</si>
  <si>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</si>
  <si>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</si>
  <si>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</si>
  <si>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</si>
  <si>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</si>
  <si>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</si>
  <si>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</si>
  <si>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</si>
  <si>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</si>
  <si>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</si>
  <si>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</si>
  <si>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</si>
  <si>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</si>
  <si>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</si>
  <si>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</si>
  <si>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</si>
  <si>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</si>
  <si>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</si>
  <si>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</si>
  <si>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</si>
  <si>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</si>
  <si>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</si>
  <si>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</si>
  <si>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</si>
  <si>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</si>
  <si>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</si>
  <si>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</si>
  <si>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</si>
  <si>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</si>
  <si>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</si>
  <si>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</si>
  <si>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</si>
  <si>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</si>
  <si>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</si>
  <si>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</si>
  <si>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</si>
  <si>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</si>
  <si>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</si>
  <si>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</si>
  <si>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</si>
  <si>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</si>
  <si>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</si>
  <si>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</si>
  <si>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</si>
  <si>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</si>
  <si>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</si>
  <si>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</si>
  <si>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</si>
  <si>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</si>
  <si>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</si>
  <si>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</si>
  <si>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</si>
  <si>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</si>
  <si>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</si>
  <si>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</si>
  <si>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</si>
  <si>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</si>
  <si>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</si>
  <si>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</si>
  <si>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</si>
  <si>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</si>
  <si>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</si>
  <si>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</si>
  <si>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</si>
  <si>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</si>
  <si>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</si>
  <si>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</si>
  <si>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</si>
  <si>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</si>
  <si>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</si>
  <si>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</si>
  <si>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</si>
  <si>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</si>
  <si>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</si>
  <si>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</si>
  <si>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</si>
  <si>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</si>
  <si>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</si>
  <si>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</si>
  <si>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</si>
  <si>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</si>
  <si>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</si>
  <si>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</si>
  <si>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</si>
  <si>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</si>
  <si>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</si>
  <si>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</si>
  <si>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</si>
  <si>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</si>
  <si>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</si>
  <si>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</si>
  <si>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</si>
  <si>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</si>
  <si>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</si>
  <si>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</si>
  <si>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</si>
  <si>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</si>
  <si>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</si>
  <si>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</si>
  <si>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</si>
  <si>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</si>
  <si>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</si>
  <si>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</si>
  <si>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</si>
  <si>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</si>
  <si>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</si>
  <si>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</si>
  <si>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</si>
  <si>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</si>
  <si>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</si>
  <si>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</si>
  <si>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</si>
  <si>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</si>
  <si>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</si>
  <si>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</si>
  <si>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</si>
  <si>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</si>
  <si>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</si>
  <si>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</si>
  <si>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</si>
  <si>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</si>
  <si>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</si>
  <si>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</si>
  <si>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</si>
  <si>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</si>
  <si>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</si>
  <si>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</si>
  <si>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</si>
  <si>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</si>
  <si>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</si>
  <si>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</si>
  <si>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</si>
  <si>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</si>
  <si>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</si>
  <si>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</si>
  <si>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</si>
  <si>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</si>
  <si>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</si>
  <si>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</si>
  <si>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</si>
  <si>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</si>
  <si>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</si>
  <si>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</si>
  <si>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</si>
  <si>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</si>
  <si>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</si>
  <si>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</si>
  <si>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</si>
  <si>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</si>
  <si>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</si>
  <si>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</si>
  <si>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</si>
  <si>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</si>
  <si>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</si>
  <si>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</si>
  <si>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</si>
  <si>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</si>
  <si>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</si>
  <si>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</si>
  <si>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</si>
  <si>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</si>
  <si>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</si>
  <si>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</si>
  <si>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</si>
  <si>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</si>
  <si>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</si>
  <si>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</si>
  <si>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</si>
  <si>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</si>
  <si>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</si>
  <si>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</si>
  <si>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</si>
  <si>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</si>
  <si>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</si>
  <si>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</si>
  <si>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</si>
  <si>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</si>
  <si>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</si>
  <si>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</si>
  <si>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</si>
  <si>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</si>
  <si>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</si>
  <si>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</si>
  <si>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</si>
  <si>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</si>
  <si>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</si>
  <si>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</si>
  <si>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</si>
  <si>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</si>
  <si>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</si>
  <si>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</si>
  <si>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</si>
  <si>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</si>
  <si>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</si>
  <si>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</si>
  <si>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</si>
  <si>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</si>
  <si>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</si>
  <si>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</si>
  <si>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</si>
  <si>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</si>
  <si>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</si>
  <si>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</si>
  <si>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</si>
  <si>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</si>
  <si>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</si>
  <si>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</si>
  <si>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</si>
  <si>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</si>
  <si>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</si>
  <si>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</si>
  <si>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</si>
  <si>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</si>
  <si>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</si>
  <si>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</si>
  <si>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</si>
  <si>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</si>
  <si>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</si>
  <si>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</si>
  <si>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</si>
  <si>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</si>
  <si>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</si>
  <si>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</si>
  <si>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</si>
  <si>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</si>
  <si>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</si>
  <si>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</si>
  <si>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</si>
  <si>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</si>
  <si>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</si>
  <si>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</si>
  <si>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</si>
  <si>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</si>
  <si>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</si>
  <si>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</si>
  <si>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</si>
  <si>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</si>
  <si>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</si>
  <si>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</si>
  <si>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</si>
  <si>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</si>
  <si>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</si>
  <si>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</si>
  <si>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</si>
  <si>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</si>
  <si>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</si>
  <si>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</si>
  <si>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</si>
  <si>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</si>
  <si>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</si>
  <si>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</si>
  <si>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</si>
  <si>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</si>
  <si>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</si>
  <si>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</si>
  <si>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</si>
  <si>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</si>
  <si>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</si>
  <si>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</si>
  <si>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</si>
  <si>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</si>
  <si>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</si>
  <si>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</si>
  <si>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</si>
  <si>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</si>
  <si>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</si>
  <si>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</si>
  <si>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</si>
  <si>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</si>
  <si>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</si>
  <si>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</si>
  <si>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</si>
  <si>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</si>
  <si>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</si>
  <si>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</si>
  <si>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</si>
  <si>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</si>
  <si>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</si>
  <si>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</si>
  <si>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</si>
  <si>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</si>
  <si>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</si>
  <si>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</si>
  <si>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</si>
  <si>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</si>
  <si>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</si>
  <si>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</si>
  <si>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</si>
  <si>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</si>
  <si>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</si>
  <si>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</si>
  <si>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</si>
  <si>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</si>
  <si>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</si>
  <si>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</si>
  <si>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</si>
  <si>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</si>
  <si>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</si>
  <si>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</si>
  <si>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</si>
  <si>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</si>
  <si>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</si>
  <si>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</si>
  <si>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</si>
  <si>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</si>
  <si>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</si>
  <si>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</si>
  <si>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</si>
  <si>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</si>
  <si>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</si>
  <si>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</si>
  <si>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</si>
  <si>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</si>
  <si>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</si>
  <si>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</si>
  <si>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</si>
  <si>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</si>
  <si>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</si>
  <si>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</si>
  <si>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</si>
  <si>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</si>
  <si>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</si>
  <si>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</si>
  <si>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</si>
  <si>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</si>
  <si>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</si>
  <si>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</si>
  <si>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</si>
  <si>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</si>
  <si>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</si>
  <si>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</si>
  <si>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</si>
  <si>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</si>
  <si>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</si>
  <si>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</si>
  <si>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</si>
  <si>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</si>
  <si>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</si>
  <si>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</si>
  <si>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</si>
  <si>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</si>
  <si>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</si>
  <si>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</si>
  <si>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</si>
  <si>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</si>
  <si>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</si>
  <si>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</si>
  <si>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</si>
  <si>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</si>
  <si>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</si>
  <si>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</si>
  <si>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</si>
  <si>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</si>
  <si>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</si>
  <si>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</si>
  <si>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</si>
  <si>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</si>
  <si>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</si>
  <si>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</si>
  <si>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</si>
  <si>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</si>
  <si>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</si>
  <si>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</si>
  <si>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</si>
  <si>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</si>
  <si>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</si>
  <si>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</si>
  <si>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</si>
  <si>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</si>
  <si>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</si>
  <si>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</si>
  <si>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</si>
  <si>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</si>
  <si>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</si>
  <si>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</si>
  <si>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</si>
  <si>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</si>
  <si>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</si>
  <si>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</si>
  <si>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</si>
  <si>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</si>
  <si>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</si>
  <si>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</si>
  <si>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</si>
  <si>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</si>
  <si>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</si>
  <si>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</si>
  <si>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</si>
  <si>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</si>
  <si>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</si>
  <si>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</si>
  <si>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</si>
  <si>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</si>
  <si>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</si>
  <si>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</si>
  <si>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</si>
  <si>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</si>
  <si>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</si>
  <si>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</si>
  <si>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</si>
  <si>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</si>
  <si>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</si>
  <si>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</si>
  <si>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</si>
  <si>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</si>
  <si>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</si>
  <si>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</si>
  <si>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</si>
  <si>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</si>
  <si>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</si>
  <si>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</si>
  <si>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</si>
  <si>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</si>
  <si>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</si>
  <si>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</si>
  <si>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</si>
  <si>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</si>
  <si>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</si>
  <si>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</si>
  <si>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</si>
  <si>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</si>
  <si>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</si>
  <si>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</si>
  <si>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</si>
  <si>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</si>
  <si>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</si>
  <si>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</si>
  <si>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</si>
  <si>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</si>
  <si>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</si>
  <si>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</si>
  <si>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</si>
  <si>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</si>
  <si>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</si>
  <si>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</si>
  <si>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</si>
  <si>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</si>
  <si>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</si>
  <si>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</si>
  <si>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</si>
  <si>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</si>
  <si>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</si>
  <si>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</si>
  <si>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</si>
  <si>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</si>
  <si>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</si>
  <si>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</si>
  <si>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</si>
  <si>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</si>
  <si>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</si>
  <si>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</si>
  <si>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</si>
  <si>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</si>
  <si>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</si>
  <si>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</si>
  <si>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</si>
  <si>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</si>
  <si>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</si>
  <si>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</si>
  <si>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</si>
  <si>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</si>
  <si>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</si>
  <si>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</si>
  <si>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</si>
  <si>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</si>
  <si>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</si>
  <si>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</si>
  <si>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</si>
  <si>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</si>
  <si>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</si>
  <si>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</si>
  <si>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</si>
  <si>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</si>
  <si>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</si>
  <si>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</si>
  <si>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</si>
  <si>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</si>
  <si>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</si>
  <si>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</si>
  <si>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</si>
  <si>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</si>
  <si>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</si>
  <si>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</si>
  <si>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</si>
  <si>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</si>
  <si>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</si>
  <si>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</si>
  <si>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</si>
  <si>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</si>
  <si>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</si>
  <si>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</si>
  <si>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</si>
  <si>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</si>
  <si>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</si>
  <si>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</si>
  <si>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</si>
  <si>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</si>
  <si>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</si>
  <si>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</si>
  <si>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</si>
  <si>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</si>
  <si>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</si>
  <si>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</si>
  <si>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</si>
  <si>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</si>
  <si>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</si>
  <si>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</si>
  <si>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</si>
  <si>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</si>
  <si>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</si>
  <si>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</si>
  <si>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</si>
  <si>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</si>
  <si>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</si>
  <si>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</si>
  <si>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</si>
  <si>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</si>
  <si>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</si>
  <si>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</si>
  <si>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</si>
  <si>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</si>
  <si>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</si>
  <si>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</si>
  <si>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</si>
  <si>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</si>
  <si>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</si>
  <si>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</si>
  <si>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</si>
  <si>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</si>
  <si>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</si>
  <si>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</si>
  <si>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</si>
  <si>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</si>
  <si>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</si>
  <si>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</si>
  <si>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</si>
  <si>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</si>
  <si>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</si>
  <si>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</si>
  <si>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</si>
  <si>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</si>
  <si>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</si>
  <si>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</si>
  <si>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</si>
  <si>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</si>
  <si>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</si>
  <si>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</si>
  <si>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</si>
  <si>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</si>
  <si>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</si>
  <si>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</si>
  <si>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</si>
  <si>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</si>
  <si>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</si>
  <si>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</si>
  <si>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</si>
  <si>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</si>
  <si>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</si>
  <si>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</si>
  <si>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</si>
  <si>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</si>
  <si>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</si>
  <si>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</si>
  <si>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</si>
  <si>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</si>
  <si>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</si>
  <si>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</si>
  <si>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</si>
  <si>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</si>
  <si>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</si>
  <si>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</si>
  <si>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</si>
  <si>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</si>
  <si>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</si>
  <si>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</si>
  <si>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</si>
  <si>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</si>
  <si>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</si>
  <si>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</si>
  <si>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</si>
  <si>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</si>
  <si>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</si>
  <si>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</si>
  <si>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</si>
  <si>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</si>
  <si>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</si>
  <si>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</si>
  <si>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</si>
  <si>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</si>
  <si>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</si>
  <si>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</si>
  <si>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</si>
  <si>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</si>
  <si>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</si>
  <si>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</si>
  <si>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</si>
  <si>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</si>
  <si>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</si>
  <si>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</si>
  <si>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</si>
  <si>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</si>
  <si>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</si>
  <si>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</si>
  <si>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</si>
  <si>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</si>
  <si>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</si>
  <si>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</si>
  <si>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</si>
  <si>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</si>
  <si>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</si>
  <si>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</si>
  <si>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</si>
  <si>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</si>
  <si>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</si>
  <si>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</si>
  <si>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</si>
  <si>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</si>
  <si>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</si>
  <si>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</si>
  <si>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</si>
  <si>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</si>
  <si>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</si>
  <si>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</si>
  <si>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</si>
  <si>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</si>
  <si>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</si>
  <si>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</si>
  <si>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</si>
  <si>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</si>
  <si>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</si>
  <si>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</si>
  <si>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</si>
  <si>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</si>
  <si>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</si>
  <si>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</si>
  <si>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</si>
  <si>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</si>
  <si>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</si>
  <si>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</si>
  <si>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</si>
  <si>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</si>
  <si>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</si>
  <si>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</si>
  <si>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</si>
  <si>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</si>
  <si>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</si>
  <si>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</si>
  <si>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</si>
  <si>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</si>
  <si>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</si>
  <si>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</si>
  <si>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</si>
  <si>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</si>
  <si>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</si>
  <si>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</si>
  <si>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</si>
  <si>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</si>
  <si>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</si>
  <si>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</si>
  <si>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</si>
  <si>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</si>
  <si>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</si>
  <si>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</si>
  <si>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</si>
  <si>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</si>
  <si>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</si>
  <si>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</si>
  <si>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</si>
  <si>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</si>
  <si>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</si>
  <si>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</si>
  <si>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</si>
  <si>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</si>
  <si>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</si>
  <si>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</si>
  <si>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</si>
  <si>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</si>
  <si>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</si>
  <si>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</si>
  <si>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</si>
  <si>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</si>
  <si>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</si>
  <si>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</si>
  <si>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</si>
  <si>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</si>
  <si>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</si>
  <si>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</si>
  <si>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</si>
  <si>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</si>
  <si>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</si>
  <si>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</si>
  <si>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</si>
  <si>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</si>
  <si>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</si>
  <si>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</si>
  <si>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</si>
  <si>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</si>
  <si>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</si>
  <si>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</si>
  <si>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</si>
  <si>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</si>
  <si>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</si>
  <si>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</si>
  <si>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</si>
  <si>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</si>
  <si>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</si>
  <si>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</si>
  <si>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</si>
  <si>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</si>
  <si>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</si>
  <si>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</si>
  <si>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</si>
  <si>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</si>
  <si>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</si>
  <si>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</si>
  <si>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</si>
  <si>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</si>
  <si>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</si>
  <si>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</si>
  <si>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</si>
  <si>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</si>
  <si>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</si>
  <si>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</si>
  <si>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</si>
  <si>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</si>
  <si>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</si>
  <si>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</si>
  <si>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</si>
  <si>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</si>
  <si>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</si>
  <si>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</si>
  <si>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</si>
  <si>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</si>
  <si>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</si>
  <si>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</si>
  <si>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</si>
  <si>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</si>
  <si>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</si>
  <si>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</si>
  <si>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</si>
  <si>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</si>
  <si>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</si>
  <si>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</si>
  <si>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</si>
  <si>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</si>
  <si>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</si>
  <si>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</si>
  <si>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</si>
  <si>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</si>
  <si>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</si>
  <si>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</si>
  <si>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</si>
  <si>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</si>
  <si>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</si>
  <si>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</si>
  <si>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</si>
  <si>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</si>
  <si>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</si>
  <si>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</si>
  <si>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</si>
  <si>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</si>
  <si>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</si>
  <si>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</si>
  <si>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</si>
  <si>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</si>
  <si>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</si>
  <si>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</si>
  <si>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</si>
  <si>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</si>
  <si>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</si>
  <si>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</si>
  <si>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</si>
  <si>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</si>
  <si>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</si>
  <si>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</si>
  <si>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</si>
  <si>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</si>
  <si>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</si>
  <si>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</si>
  <si>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</si>
  <si>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</si>
  <si>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</si>
  <si>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</si>
  <si>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</si>
  <si>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</si>
  <si>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</si>
  <si>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</si>
  <si>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</si>
  <si>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</si>
  <si>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</si>
  <si>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</si>
  <si>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</si>
  <si>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</si>
  <si>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</si>
  <si>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</si>
  <si>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</si>
  <si>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</si>
  <si>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</si>
  <si>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</si>
  <si>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</si>
  <si>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</si>
  <si>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</si>
  <si>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</si>
  <si>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</si>
  <si>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</si>
  <si>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</si>
  <si>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</si>
  <si>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</si>
  <si>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</si>
  <si>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</si>
  <si>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</si>
  <si>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</si>
  <si>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</si>
  <si>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</si>
  <si>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</si>
  <si>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</si>
  <si>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</si>
  <si>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</si>
  <si>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</si>
  <si>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</si>
  <si>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</si>
  <si>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</si>
  <si>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</si>
  <si>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</si>
  <si>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</si>
  <si>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</si>
  <si>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</si>
  <si>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</si>
  <si>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</si>
  <si>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</si>
  <si>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</si>
  <si>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</si>
  <si>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</si>
  <si>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</si>
  <si>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</si>
  <si>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</si>
  <si>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</si>
  <si>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</si>
  <si>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</si>
  <si>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</si>
  <si>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</si>
  <si>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</si>
  <si>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</si>
  <si>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</si>
  <si>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</si>
  <si>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</si>
  <si>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</si>
  <si>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</si>
  <si>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</si>
  <si>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</si>
  <si>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</si>
  <si>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</si>
  <si>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</si>
  <si>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</si>
  <si>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</si>
  <si>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</si>
  <si>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</si>
  <si>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</si>
  <si>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</si>
  <si>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</si>
  <si>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</si>
  <si>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</si>
  <si>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</si>
  <si>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</si>
  <si>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</si>
  <si>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</si>
  <si>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</si>
  <si>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</si>
  <si>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</si>
  <si>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</si>
  <si>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</si>
  <si>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</si>
  <si>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</si>
  <si>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</si>
  <si>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</si>
  <si>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</si>
  <si>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</si>
  <si>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</si>
  <si>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</si>
  <si>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</si>
  <si>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</si>
  <si>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</si>
  <si>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</si>
  <si>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</si>
  <si>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</si>
  <si>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</si>
  <si>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</si>
  <si>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</si>
  <si>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</si>
  <si>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</si>
  <si>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</si>
  <si>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</si>
  <si>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</si>
  <si>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</si>
  <si>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</si>
  <si>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</si>
  <si>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</si>
  <si>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</si>
  <si>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</si>
  <si>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</si>
  <si>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</si>
  <si>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</si>
  <si>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</si>
  <si>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</si>
  <si>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</si>
  <si>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</si>
  <si>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</si>
  <si>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</si>
  <si>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</si>
  <si>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</si>
  <si>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</si>
  <si>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</si>
  <si>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</si>
  <si>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</si>
  <si>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</si>
  <si>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</si>
  <si>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</si>
  <si>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</si>
  <si>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</si>
  <si>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</si>
  <si>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</si>
  <si>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</si>
  <si>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</si>
  <si>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</si>
  <si>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</si>
  <si>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</si>
  <si>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</si>
  <si>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</si>
  <si>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</si>
  <si>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</si>
  <si>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</si>
  <si>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</si>
  <si>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</si>
  <si>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</si>
  <si>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</si>
  <si>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</si>
  <si>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</si>
  <si>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</si>
  <si>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</si>
  <si>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</si>
  <si>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</si>
  <si>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</si>
  <si>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</si>
  <si>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</si>
  <si>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</si>
  <si>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</si>
  <si>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</si>
  <si>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</si>
  <si>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</si>
  <si>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</si>
  <si>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</si>
  <si>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</si>
  <si>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</si>
  <si>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</si>
  <si>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</si>
  <si>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</si>
  <si>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</si>
  <si>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</si>
  <si>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</si>
  <si>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</si>
  <si>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</si>
  <si>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</si>
  <si>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</si>
  <si>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</si>
  <si>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</si>
  <si>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</si>
  <si>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</si>
  <si>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</si>
  <si>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</si>
  <si>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</si>
  <si>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</si>
  <si>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</si>
  <si>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</si>
  <si>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</si>
  <si>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</si>
  <si>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</si>
  <si>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</si>
  <si>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</si>
  <si>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</si>
  <si>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</si>
  <si>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</si>
  <si>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</si>
  <si>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</si>
  <si>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</si>
  <si>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</si>
  <si>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</si>
  <si>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</si>
  <si>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</si>
  <si>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</si>
  <si>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</si>
  <si>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</si>
  <si>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</si>
  <si>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</si>
  <si>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</si>
  <si>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</si>
  <si>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</si>
  <si>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</si>
  <si>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</si>
  <si>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</si>
  <si>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</si>
  <si>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</si>
  <si>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</si>
  <si>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</si>
  <si>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</si>
  <si>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</si>
  <si>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</si>
  <si>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</si>
  <si>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</si>
  <si>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</si>
  <si>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</si>
  <si>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</si>
  <si>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</si>
  <si>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</si>
  <si>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</si>
  <si>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</si>
  <si>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</si>
  <si>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</si>
  <si>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</si>
  <si>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</si>
  <si>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</si>
  <si>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</si>
  <si>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</si>
  <si>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</si>
  <si>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</si>
  <si>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</si>
  <si>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</si>
  <si>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</si>
  <si>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</si>
  <si>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</si>
  <si>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</si>
  <si>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</si>
  <si>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</si>
  <si>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</si>
  <si>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</si>
  <si>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</si>
  <si>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</si>
  <si>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</si>
  <si>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</si>
  <si>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</si>
  <si>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</si>
  <si>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</si>
  <si>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</si>
  <si>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</si>
  <si>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</si>
  <si>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</si>
  <si>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</si>
  <si>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</si>
  <si>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</si>
  <si>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</si>
  <si>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</si>
  <si>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</si>
  <si>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</si>
  <si>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</si>
  <si>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</si>
  <si>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</si>
  <si>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</si>
  <si>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</si>
  <si>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</si>
  <si>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</si>
  <si>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</si>
  <si>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</si>
  <si>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</si>
  <si>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</si>
  <si>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</si>
  <si>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</si>
  <si>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</si>
  <si>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</si>
  <si>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</si>
  <si>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</si>
  <si>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</si>
  <si>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</si>
  <si>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</si>
  <si>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</si>
  <si>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</si>
  <si>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</si>
  <si>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</si>
  <si>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</si>
  <si>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</si>
  <si>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</si>
  <si>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</si>
  <si>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</si>
  <si>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</si>
  <si>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</si>
  <si>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</si>
  <si>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</si>
  <si>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</si>
  <si>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</si>
  <si>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</si>
  <si>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</si>
  <si>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</si>
  <si>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</si>
  <si>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</si>
  <si>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</si>
  <si>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</si>
  <si>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</si>
  <si>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</si>
  <si>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</si>
  <si>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</si>
  <si>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</si>
  <si>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</si>
  <si>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</si>
  <si>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</si>
  <si>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</si>
  <si>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</si>
  <si>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</si>
  <si>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</si>
  <si>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</si>
  <si>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</si>
  <si>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</si>
  <si>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</si>
  <si>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</si>
  <si>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</si>
  <si>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</si>
  <si>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</si>
  <si>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</si>
  <si>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</si>
  <si>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</si>
  <si>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</si>
  <si>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</si>
  <si>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</si>
  <si>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</si>
  <si>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</si>
  <si>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</si>
  <si>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</si>
  <si>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</si>
  <si>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</si>
  <si>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</si>
  <si>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</si>
  <si>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</si>
  <si>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</si>
  <si>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</si>
  <si>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</si>
  <si>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</si>
  <si>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</si>
  <si>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</si>
  <si>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</si>
  <si>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</si>
  <si>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</si>
  <si>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</si>
  <si>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</si>
  <si>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</si>
  <si>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</si>
  <si>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</si>
  <si>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</si>
  <si>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</si>
  <si>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</si>
  <si>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</si>
  <si>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</si>
  <si>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</si>
  <si>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</si>
  <si>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</si>
  <si>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</si>
  <si>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</si>
  <si>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</si>
  <si>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</si>
  <si>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</si>
  <si>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</si>
  <si>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</si>
  <si>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</si>
  <si>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</si>
  <si>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</si>
  <si>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</si>
  <si>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</si>
  <si>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</si>
  <si>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</si>
  <si>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</si>
  <si>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</si>
  <si>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</si>
  <si>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</si>
  <si>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</si>
  <si>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</si>
  <si>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</si>
  <si>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</si>
  <si>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</si>
  <si>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</si>
  <si>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</si>
  <si>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</si>
  <si>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</si>
  <si>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</si>
  <si>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</si>
  <si>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</si>
  <si>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</si>
  <si>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</si>
  <si>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</si>
  <si>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</si>
  <si>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</si>
  <si>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</si>
  <si>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</si>
  <si>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</si>
  <si>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</si>
  <si>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</si>
  <si>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</si>
  <si>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</si>
  <si>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</si>
  <si>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</si>
  <si>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</si>
  <si>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</si>
  <si>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</si>
  <si>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</si>
  <si>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</si>
  <si>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</si>
  <si>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</si>
  <si>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</si>
  <si>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</si>
  <si>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</si>
  <si>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</si>
  <si>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</si>
  <si>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</si>
  <si>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</si>
  <si>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</si>
  <si>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</si>
  <si>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</si>
  <si>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</si>
  <si>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</si>
  <si>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</si>
  <si>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</si>
  <si>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</si>
  <si>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</si>
  <si>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</si>
  <si>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</si>
  <si>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</si>
  <si>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</si>
  <si>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</si>
  <si>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</si>
  <si>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</si>
  <si>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</si>
  <si>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</si>
  <si>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</si>
  <si>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</si>
  <si>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</si>
  <si>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</si>
  <si>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</si>
  <si>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</si>
  <si>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</si>
  <si>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</si>
  <si>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</si>
  <si>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</si>
  <si>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</si>
  <si>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</si>
  <si>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</si>
  <si>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</si>
  <si>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</si>
  <si>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</si>
  <si>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</si>
  <si>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</si>
  <si>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</si>
  <si>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</si>
  <si>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</si>
  <si>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</si>
  <si>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</si>
  <si>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</si>
  <si>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</si>
  <si>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</si>
  <si>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</si>
  <si>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</si>
  <si>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</si>
  <si>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</si>
  <si>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</si>
  <si>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</si>
  <si>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</si>
  <si>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</si>
  <si>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</si>
  <si>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</si>
  <si>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</si>
  <si>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</si>
  <si>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</si>
  <si>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</si>
  <si>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</si>
  <si>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</si>
  <si>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</si>
  <si>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</si>
  <si>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</si>
  <si>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</si>
  <si>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</si>
  <si>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</si>
  <si>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</si>
  <si>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</si>
  <si>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</si>
  <si>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</si>
  <si>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</si>
  <si>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</si>
  <si>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</si>
  <si>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</si>
  <si>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</si>
  <si>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</si>
  <si>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</si>
  <si>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</si>
  <si>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</si>
  <si>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</si>
  <si>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</si>
  <si>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</si>
  <si>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</si>
  <si>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</si>
  <si>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</si>
  <si>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</si>
  <si>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</si>
  <si>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</si>
  <si>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</si>
  <si>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</si>
  <si>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</si>
  <si>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</si>
  <si>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</si>
  <si>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</si>
  <si>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</si>
  <si>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</si>
  <si>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</si>
  <si>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</si>
  <si>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</si>
  <si>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</si>
  <si>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</si>
  <si>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</si>
  <si>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</si>
  <si>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</si>
  <si>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</si>
  <si>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</si>
  <si>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</si>
  <si>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</si>
  <si>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</si>
  <si>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</si>
  <si>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</si>
  <si>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</si>
  <si>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</si>
  <si>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</si>
  <si>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</si>
  <si>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</si>
  <si>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</si>
  <si>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</si>
  <si>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</si>
  <si>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</si>
  <si>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</si>
  <si>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</si>
  <si>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</si>
  <si>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</si>
  <si>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</si>
  <si>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</si>
  <si>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</si>
  <si>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</si>
  <si>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</si>
  <si>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</si>
  <si>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</si>
  <si>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</si>
  <si>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</si>
  <si>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</si>
  <si>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</si>
  <si>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</si>
  <si>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</si>
  <si>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</si>
  <si>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</si>
  <si>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</si>
  <si>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</si>
  <si>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</si>
  <si>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</si>
  <si>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</si>
  <si>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</si>
  <si>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</si>
  <si>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</si>
  <si>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</si>
  <si>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</si>
  <si>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</si>
  <si>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</si>
  <si>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</si>
  <si>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</si>
  <si>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</si>
  <si>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</si>
  <si>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</si>
  <si>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</si>
  <si>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</si>
  <si>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</si>
  <si>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</si>
  <si>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</si>
  <si>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</si>
  <si>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</si>
  <si>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</si>
  <si>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</si>
  <si>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</si>
  <si>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</si>
  <si>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</si>
  <si>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</si>
  <si>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</si>
  <si>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</si>
  <si>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</si>
  <si>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</si>
  <si>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</si>
  <si>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</si>
  <si>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</si>
  <si>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</si>
  <si>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</si>
  <si>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</si>
  <si>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</si>
  <si>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</si>
  <si>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</si>
  <si>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</si>
  <si>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</si>
  <si>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</si>
  <si>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</si>
  <si>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</si>
  <si>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</si>
  <si>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</si>
  <si>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</si>
  <si>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</si>
  <si>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</si>
  <si>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</si>
  <si>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</si>
  <si>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</si>
  <si>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</si>
  <si>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</si>
  <si>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</si>
  <si>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</si>
  <si>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</si>
  <si>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</si>
  <si>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</si>
  <si>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</si>
  <si>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</si>
  <si>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</si>
  <si>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</si>
  <si>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</si>
  <si>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</si>
  <si>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</si>
  <si>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</si>
  <si>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</si>
  <si>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</si>
  <si>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</si>
  <si>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</si>
  <si>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</si>
  <si>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</si>
  <si>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</si>
  <si>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</si>
  <si>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</si>
  <si>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</si>
  <si>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</si>
  <si>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</si>
  <si>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</si>
  <si>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</si>
  <si>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</si>
  <si>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</si>
  <si>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</si>
  <si>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</si>
  <si>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</si>
  <si>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</si>
  <si>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</si>
  <si>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</si>
  <si>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</si>
  <si>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</si>
  <si>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</si>
  <si>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</si>
  <si>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</si>
  <si>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</si>
  <si>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</si>
  <si>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</si>
  <si>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</si>
  <si>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</si>
  <si>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</si>
  <si>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</si>
  <si>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</si>
  <si>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</si>
  <si>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</si>
  <si>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</si>
  <si>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</si>
  <si>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</si>
  <si>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</si>
  <si>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</si>
  <si>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</si>
  <si>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</si>
  <si>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</si>
  <si>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</si>
  <si>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</si>
  <si>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</si>
  <si>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</si>
  <si>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</si>
  <si>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</si>
  <si>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</si>
  <si>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</si>
  <si>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</si>
  <si>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</si>
  <si>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</si>
  <si>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</si>
  <si>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</si>
  <si>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</si>
  <si>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</si>
  <si>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</si>
  <si>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</si>
  <si>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</si>
  <si>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</si>
  <si>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</si>
  <si>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</si>
  <si>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</si>
  <si>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</si>
  <si>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</si>
  <si>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</si>
  <si>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</si>
  <si>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</si>
  <si>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</si>
  <si>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</si>
  <si>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</si>
  <si>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</si>
  <si>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</si>
  <si>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</si>
  <si>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</si>
  <si>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</si>
  <si>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</si>
  <si>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</si>
  <si>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</si>
  <si>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</si>
  <si>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</si>
  <si>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</si>
  <si>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</si>
  <si>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</si>
  <si>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</si>
  <si>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</si>
  <si>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</si>
  <si>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</si>
  <si>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</si>
  <si>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</si>
  <si>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</si>
  <si>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</si>
  <si>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</si>
  <si>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</si>
  <si>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</si>
  <si>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</si>
  <si>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</si>
  <si>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</si>
  <si>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</si>
  <si>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</si>
  <si>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</si>
  <si>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</si>
  <si>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</si>
  <si>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</si>
  <si>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</si>
  <si>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</si>
  <si>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</si>
  <si>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</si>
  <si>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</si>
  <si>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</si>
  <si>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</si>
  <si>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</si>
  <si>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</si>
  <si>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</si>
  <si>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</si>
  <si>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</si>
  <si>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</si>
  <si>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</si>
  <si>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</si>
  <si>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</si>
  <si>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</si>
  <si>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</si>
  <si>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</si>
  <si>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</si>
  <si>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</si>
  <si>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</si>
  <si>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</si>
  <si>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</si>
  <si>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</si>
  <si>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</si>
  <si>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</si>
  <si>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</si>
  <si>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</si>
  <si>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</si>
  <si>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</si>
  <si>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</si>
  <si>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</si>
  <si>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</si>
  <si>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</si>
  <si>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</si>
  <si>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</si>
  <si>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</si>
  <si>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</si>
  <si>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</si>
  <si>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</si>
  <si>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</si>
  <si>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</si>
  <si>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</si>
  <si>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</si>
  <si>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</si>
  <si>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</si>
  <si>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</si>
  <si>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</si>
  <si>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</si>
  <si>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</si>
  <si>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</si>
  <si>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</si>
  <si>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</si>
  <si>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</si>
  <si>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</si>
  <si>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</si>
  <si>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</si>
  <si>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</si>
  <si>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</si>
  <si>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</si>
  <si>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</si>
  <si>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</si>
  <si>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</si>
  <si>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</si>
  <si>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</si>
  <si>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</si>
  <si>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</si>
  <si>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</si>
  <si>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</si>
  <si>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</si>
  <si>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</si>
  <si>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</si>
  <si>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</si>
  <si>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</si>
  <si>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</si>
  <si>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</si>
  <si>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</si>
  <si>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</si>
  <si>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</si>
  <si>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</si>
  <si>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</si>
  <si>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</si>
  <si>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</si>
  <si>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</si>
  <si>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</si>
  <si>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</si>
  <si>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</si>
  <si>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</si>
  <si>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</si>
  <si>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</si>
  <si>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</si>
  <si>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</si>
  <si>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</si>
  <si>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</si>
  <si>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</si>
  <si>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</si>
  <si>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</si>
  <si>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</si>
  <si>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</si>
  <si>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</si>
  <si>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</si>
  <si>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</si>
  <si>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</si>
  <si>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</si>
  <si>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</si>
  <si>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</si>
  <si>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</si>
  <si>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</si>
  <si>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</si>
  <si>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</si>
  <si>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</si>
  <si>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</si>
  <si>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</si>
  <si>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</si>
  <si>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</si>
  <si>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</si>
  <si>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</si>
  <si>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</si>
  <si>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</si>
  <si>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</si>
  <si>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</si>
  <si>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</si>
  <si>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</si>
  <si>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</si>
  <si>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</si>
  <si>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</si>
  <si>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</si>
  <si>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</si>
  <si>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</si>
  <si>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</si>
  <si>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</si>
  <si>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</si>
  <si>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</si>
  <si>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</si>
  <si>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</si>
  <si>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</si>
  <si>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</si>
  <si>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</si>
  <si>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</si>
  <si>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</si>
  <si>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</si>
  <si>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</si>
  <si>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</si>
  <si>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</si>
  <si>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</si>
  <si>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</si>
  <si>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</si>
  <si>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</si>
  <si>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</si>
  <si>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</si>
  <si>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</si>
  <si>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</si>
  <si>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</si>
  <si>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</si>
  <si>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</si>
  <si>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</si>
  <si>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</si>
  <si>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</si>
  <si>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</si>
  <si>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</si>
  <si>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</si>
  <si>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</si>
  <si>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</si>
  <si>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</si>
  <si>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</si>
  <si>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</si>
  <si>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</si>
  <si>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</si>
  <si>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</si>
  <si>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</si>
  <si>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</si>
  <si>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</si>
  <si>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</si>
  <si>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</si>
  <si>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</si>
  <si>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</si>
  <si>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</si>
  <si>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</si>
  <si>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</si>
  <si>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</si>
  <si>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</si>
  <si>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</si>
  <si>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</si>
  <si>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</si>
  <si>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</si>
  <si>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</si>
  <si>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</si>
  <si>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</si>
  <si>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</si>
  <si>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</si>
  <si>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</si>
  <si>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</si>
  <si>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</si>
  <si>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</si>
  <si>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</si>
  <si>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</si>
  <si>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</si>
  <si>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</si>
  <si>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</si>
  <si>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</si>
  <si>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</si>
  <si>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</si>
  <si>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</si>
  <si>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</si>
  <si>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</si>
  <si>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</si>
  <si>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</si>
  <si>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</si>
  <si>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</si>
  <si>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</si>
  <si>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</si>
  <si>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</si>
  <si>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</si>
  <si>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</si>
  <si>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</si>
  <si>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</si>
  <si>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</si>
  <si>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</si>
  <si>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</si>
  <si>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</si>
  <si>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</si>
  <si>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</si>
  <si>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</si>
  <si>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</si>
  <si>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</si>
  <si>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</si>
  <si>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</si>
  <si>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</si>
  <si>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</si>
  <si>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</si>
  <si>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</si>
  <si>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</si>
  <si>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</si>
  <si>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</si>
  <si>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</si>
  <si>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</si>
  <si>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</si>
  <si>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</si>
  <si>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</si>
  <si>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</si>
  <si>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</si>
  <si>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</si>
  <si>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</si>
  <si>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</si>
  <si>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</si>
  <si>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</si>
  <si>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</si>
  <si>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</si>
  <si>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</si>
  <si>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</si>
  <si>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</si>
  <si>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</si>
  <si>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</si>
  <si>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</si>
  <si>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</si>
  <si>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</si>
  <si>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</si>
  <si>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</si>
  <si>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</si>
  <si>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</si>
  <si>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</si>
  <si>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</si>
  <si>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</si>
  <si>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</si>
  <si>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</si>
  <si>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</si>
  <si>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</si>
  <si>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</si>
  <si>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</si>
  <si>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</si>
  <si>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</si>
  <si>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</si>
  <si>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</si>
  <si>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</si>
  <si>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</si>
  <si>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</si>
  <si>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</si>
  <si>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</si>
  <si>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</si>
  <si>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</si>
  <si>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</si>
  <si>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</si>
  <si>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</si>
  <si>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</si>
  <si>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</si>
  <si>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</si>
  <si>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</si>
  <si>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</si>
  <si>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</si>
  <si>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</si>
  <si>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</si>
  <si>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</si>
  <si>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</si>
  <si>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</si>
  <si>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</si>
  <si>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</si>
  <si>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</si>
  <si>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</si>
  <si>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</si>
  <si>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</si>
  <si>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</si>
  <si>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</si>
  <si>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</si>
  <si>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</si>
  <si>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</si>
  <si>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</si>
  <si>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</si>
  <si>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</si>
  <si>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</si>
  <si>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</si>
  <si>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</si>
  <si>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</si>
  <si>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</si>
  <si>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</si>
  <si>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</si>
  <si>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</si>
  <si>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</si>
  <si>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</si>
  <si>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</si>
  <si>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</si>
  <si>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</si>
  <si>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</si>
  <si>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</si>
  <si>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</si>
  <si>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</si>
  <si>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</si>
  <si>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</si>
  <si>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</si>
  <si>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</si>
  <si>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</si>
  <si>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</si>
  <si>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</si>
  <si>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</si>
  <si>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</si>
  <si>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</si>
  <si>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</si>
  <si>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</si>
  <si>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</si>
  <si>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</si>
  <si>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</si>
  <si>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</si>
  <si>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</si>
  <si>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</si>
  <si>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</si>
  <si>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</si>
  <si>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</si>
  <si>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</si>
  <si>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</si>
  <si>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</si>
  <si>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</si>
  <si>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</si>
  <si>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</si>
  <si>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</si>
  <si>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</si>
  <si>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</si>
  <si>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</si>
  <si>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</si>
  <si>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</si>
  <si>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</si>
  <si>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</si>
  <si>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</si>
  <si>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</si>
  <si>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</si>
  <si>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</si>
  <si>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</si>
  <si>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</si>
  <si>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</si>
  <si>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</si>
  <si>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</si>
  <si>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</si>
  <si>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</si>
  <si>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</si>
  <si>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</si>
  <si>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</si>
  <si>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</si>
  <si>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</si>
  <si>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</si>
  <si>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</si>
  <si>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</si>
  <si>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</si>
  <si>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</si>
  <si>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</si>
  <si>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</si>
  <si>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</si>
  <si>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</si>
  <si>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</si>
  <si>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</si>
  <si>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</si>
  <si>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</si>
  <si>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</si>
  <si>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</si>
  <si>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</si>
  <si>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</si>
  <si>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</si>
  <si>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</si>
  <si>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</si>
  <si>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</si>
  <si>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</si>
  <si>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</si>
  <si>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</si>
  <si>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</si>
  <si>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</si>
  <si>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</si>
  <si>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</si>
  <si>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</si>
  <si>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</si>
  <si>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</si>
  <si>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</si>
  <si>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</si>
  <si>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</si>
  <si>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</si>
  <si>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</si>
  <si>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</si>
  <si>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</si>
  <si>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</si>
  <si>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</si>
  <si>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</si>
  <si>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</si>
  <si>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</si>
  <si>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</si>
  <si>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</si>
  <si>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</si>
  <si>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</si>
  <si>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</si>
  <si>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</si>
  <si>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</si>
  <si>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</si>
  <si>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</si>
  <si>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</si>
  <si>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</si>
  <si>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</si>
  <si>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</si>
  <si>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</si>
  <si>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</si>
  <si>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</si>
  <si>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</si>
  <si>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</si>
  <si>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</si>
  <si>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</si>
  <si>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</si>
  <si>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</si>
  <si>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</si>
  <si>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</si>
  <si>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</si>
  <si>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</si>
  <si>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</si>
  <si>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</si>
  <si>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</si>
  <si>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</si>
  <si>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</si>
  <si>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</si>
  <si>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</si>
  <si>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</si>
  <si>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</si>
  <si>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</si>
  <si>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</si>
  <si>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</si>
  <si>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</si>
  <si>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</si>
  <si>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</si>
  <si>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</si>
  <si>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</si>
  <si>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</si>
  <si>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</si>
  <si>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</si>
  <si>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</si>
  <si>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</si>
  <si>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</si>
  <si>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</si>
  <si>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</si>
  <si>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</si>
  <si>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</si>
  <si>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</si>
  <si>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</si>
  <si>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</si>
  <si>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</si>
  <si>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</si>
  <si>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</si>
  <si>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</si>
  <si>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</si>
  <si>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</si>
  <si>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</si>
  <si>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</si>
  <si>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</si>
  <si>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</si>
  <si>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</si>
  <si>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</si>
  <si>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</si>
  <si>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</si>
  <si>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</si>
  <si>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</si>
  <si>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</si>
  <si>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</si>
  <si>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</si>
  <si>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</si>
  <si>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</si>
  <si>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</si>
  <si>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</si>
  <si>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</si>
  <si>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</si>
  <si>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</si>
  <si>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</si>
  <si>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</si>
  <si>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</si>
  <si>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</si>
  <si>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</si>
  <si>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</si>
  <si>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</si>
  <si>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</si>
  <si>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</si>
  <si>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</si>
  <si>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</si>
  <si>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</si>
  <si>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</si>
  <si>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</si>
  <si>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</si>
  <si>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</si>
  <si>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</si>
  <si>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</si>
  <si>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</si>
  <si>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</si>
  <si>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</si>
  <si>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</si>
  <si>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</si>
  <si>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</si>
  <si>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</si>
  <si>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</si>
  <si>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</si>
  <si>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</si>
  <si>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</si>
  <si>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</si>
  <si>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</si>
  <si>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</si>
  <si>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</si>
  <si>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</si>
  <si>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</si>
  <si>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</si>
  <si>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</si>
  <si>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</si>
  <si>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</si>
  <si>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</si>
  <si>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</si>
  <si>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</si>
  <si>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</si>
  <si>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</si>
  <si>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</si>
  <si>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</si>
  <si>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</si>
  <si>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</si>
  <si>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</si>
  <si>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</si>
  <si>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</si>
  <si>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</si>
  <si>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</si>
  <si>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</si>
  <si>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</si>
  <si>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</si>
  <si>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</si>
  <si>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</si>
  <si>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</si>
  <si>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</si>
  <si>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</si>
  <si>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</si>
  <si>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</si>
  <si>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</si>
  <si>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</si>
  <si>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</si>
  <si>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</si>
  <si>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</si>
  <si>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</si>
  <si>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</si>
  <si>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</si>
  <si>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</si>
  <si>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</si>
  <si>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</si>
  <si>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</si>
  <si>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</si>
  <si>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</si>
  <si>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</si>
  <si>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</si>
  <si>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</si>
  <si>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</si>
  <si>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</si>
  <si>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</si>
  <si>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</si>
  <si>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</si>
  <si>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</si>
  <si>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</si>
  <si>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</si>
  <si>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</si>
  <si>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</si>
  <si>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</si>
  <si>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</si>
  <si>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</si>
  <si>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</si>
  <si>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</si>
  <si>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</si>
  <si>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</si>
  <si>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</si>
  <si>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</si>
  <si>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</si>
  <si>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</si>
  <si>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</si>
  <si>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</si>
  <si>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</si>
  <si>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</si>
  <si>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</si>
  <si>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</si>
  <si>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</si>
  <si>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</si>
  <si>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</si>
  <si>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</si>
  <si>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</si>
  <si>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</si>
  <si>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</si>
  <si>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</si>
  <si>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</si>
  <si>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</si>
  <si>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</si>
  <si>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</si>
  <si>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</si>
  <si>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</si>
  <si>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</si>
  <si>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</si>
  <si>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</si>
  <si>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</si>
  <si>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</si>
  <si>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</si>
  <si>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</si>
  <si>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</si>
  <si>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</si>
  <si>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</si>
  <si>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</si>
  <si>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</si>
  <si>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</si>
  <si>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</si>
  <si>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</si>
  <si>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</si>
  <si>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</si>
  <si>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</si>
  <si>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</si>
  <si>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</si>
  <si>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</si>
  <si>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</si>
  <si>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</si>
  <si>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</si>
  <si>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</si>
  <si>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</si>
  <si>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</si>
  <si>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</si>
  <si>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</si>
  <si>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</si>
  <si>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</si>
  <si>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</si>
  <si>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</si>
  <si>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</si>
  <si>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</si>
  <si>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</si>
  <si>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</si>
  <si>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</si>
  <si>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</si>
  <si>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</si>
  <si>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</si>
  <si>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</si>
  <si>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</si>
  <si>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</si>
  <si>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</si>
  <si>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</si>
  <si>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</si>
  <si>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</si>
  <si>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</si>
  <si>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</si>
  <si>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</si>
  <si>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</si>
  <si>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</si>
  <si>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</si>
  <si>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</si>
  <si>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</si>
  <si>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</si>
  <si>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</si>
  <si>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</si>
  <si>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</si>
  <si>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</si>
  <si>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</si>
  <si>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</si>
  <si>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</si>
  <si>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</si>
  <si>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</si>
  <si>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</si>
  <si>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</si>
  <si>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</si>
  <si>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</si>
  <si>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</si>
  <si>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</si>
  <si>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</si>
  <si>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</si>
  <si>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</si>
  <si>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</si>
  <si>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</si>
  <si>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</si>
  <si>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</si>
  <si>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</si>
  <si>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</si>
  <si>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</si>
  <si>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</si>
  <si>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</si>
  <si>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</si>
  <si>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</si>
  <si>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</si>
  <si>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</si>
  <si>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</si>
  <si>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</si>
  <si>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</si>
  <si>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</si>
  <si>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</si>
  <si>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</si>
  <si>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</si>
  <si>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</si>
  <si>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</si>
  <si>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</si>
  <si>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</si>
  <si>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</si>
  <si>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</si>
  <si>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</si>
  <si>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</si>
  <si>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</si>
  <si>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</si>
  <si>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</si>
  <si>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</si>
  <si>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</si>
  <si>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</si>
  <si>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</si>
  <si>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</si>
  <si>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</si>
  <si>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</si>
  <si>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</si>
  <si>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</si>
  <si>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</si>
  <si>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</si>
  <si>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</si>
  <si>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</si>
  <si>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</si>
  <si>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</si>
  <si>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</si>
  <si>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</si>
  <si>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</si>
  <si>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</si>
  <si>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</si>
  <si>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</si>
  <si>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</si>
  <si>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</si>
  <si>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</si>
  <si>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</si>
  <si>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</si>
  <si>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</si>
  <si>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</si>
  <si>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</si>
  <si>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</si>
  <si>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</si>
  <si>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</si>
  <si>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</si>
  <si>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</si>
  <si>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</si>
  <si>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</si>
  <si>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</si>
  <si>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</si>
  <si>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</si>
  <si>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</si>
  <si>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</si>
  <si>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</si>
  <si>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</si>
  <si>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</si>
  <si>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</si>
  <si>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</si>
  <si>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</si>
  <si>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</si>
  <si>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</si>
  <si>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</si>
  <si>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</si>
  <si>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</si>
  <si>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</si>
  <si>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</si>
  <si>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</si>
  <si>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</si>
  <si>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</si>
  <si>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</si>
  <si>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</si>
  <si>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</si>
  <si>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</si>
  <si>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</si>
  <si>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</si>
  <si>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</si>
  <si>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</si>
  <si>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</si>
  <si>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</si>
  <si>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</si>
  <si>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</si>
  <si>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</si>
  <si>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</si>
  <si>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</si>
  <si>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</si>
  <si>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</si>
  <si>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</si>
  <si>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</si>
  <si>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</si>
  <si>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</si>
  <si>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</si>
  <si>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</si>
  <si>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</si>
  <si>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</si>
  <si>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</si>
  <si>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</si>
  <si>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</si>
  <si>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</si>
  <si>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</si>
  <si>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</si>
  <si>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</si>
  <si>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</si>
  <si>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</si>
  <si>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</si>
  <si>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</si>
  <si>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</si>
  <si>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</si>
  <si>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</si>
  <si>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</si>
  <si>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</si>
  <si>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</si>
  <si>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</si>
  <si>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</si>
  <si>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</si>
  <si>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</si>
  <si>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</si>
  <si>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</si>
  <si>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</si>
  <si>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</si>
  <si>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</si>
  <si>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</si>
  <si>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</si>
  <si>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</si>
  <si>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</si>
  <si>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</si>
  <si>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</si>
  <si>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</si>
  <si>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</si>
  <si>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</si>
  <si>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</si>
  <si>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</si>
  <si>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</si>
  <si>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</si>
  <si>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</si>
  <si>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</si>
  <si>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</si>
  <si>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</si>
  <si>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</si>
  <si>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</si>
  <si>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</si>
  <si>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</si>
  <si>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</si>
  <si>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</si>
  <si>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</si>
  <si>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</si>
  <si>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</si>
  <si>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</si>
  <si>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</si>
  <si>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</si>
  <si>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</si>
  <si>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</si>
  <si>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</si>
  <si>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</si>
  <si>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</si>
  <si>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</si>
  <si>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</si>
  <si>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</si>
  <si>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</si>
  <si>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</si>
  <si>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</si>
  <si>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</si>
  <si>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</si>
  <si>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</si>
  <si>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</si>
  <si>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</si>
  <si>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</si>
  <si>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</si>
  <si>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</si>
  <si>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</si>
  <si>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</si>
  <si>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</si>
  <si>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</si>
  <si>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</si>
  <si>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</si>
  <si>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</si>
  <si>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</si>
  <si>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</si>
  <si>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</si>
  <si>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</si>
  <si>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</si>
  <si>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</si>
  <si>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</si>
  <si>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</si>
  <si>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</si>
  <si>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</si>
  <si>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</si>
  <si>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</si>
  <si>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</si>
  <si>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</si>
  <si>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</si>
  <si>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</si>
  <si>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</si>
  <si>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</si>
  <si>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</si>
  <si>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</si>
  <si>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</si>
  <si>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</si>
  <si>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</si>
  <si>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</si>
  <si>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</si>
  <si>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</si>
  <si>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</si>
  <si>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</si>
  <si>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</si>
  <si>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</si>
  <si>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</si>
  <si>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</si>
  <si>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</si>
  <si>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</si>
  <si>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</si>
  <si>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</si>
  <si>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</si>
  <si>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</si>
  <si>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</si>
  <si>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</si>
  <si>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</si>
  <si>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</si>
  <si>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</si>
  <si>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</si>
  <si>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</si>
  <si>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</si>
  <si>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</si>
  <si>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</si>
  <si>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</si>
  <si>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</si>
  <si>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</si>
  <si>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</si>
  <si>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</si>
  <si>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</si>
  <si>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</si>
  <si>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</si>
  <si>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</si>
  <si>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</si>
  <si>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</si>
  <si>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</si>
  <si>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</si>
  <si>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</si>
  <si>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</si>
  <si>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</si>
  <si>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</si>
  <si>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</si>
  <si>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</si>
  <si>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</si>
  <si>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</si>
  <si>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</si>
  <si>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</si>
  <si>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</si>
  <si>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</si>
  <si>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</si>
  <si>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</si>
  <si>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</si>
  <si>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</si>
  <si>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</si>
  <si>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</si>
  <si>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</si>
  <si>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</si>
  <si>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</si>
  <si>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</si>
  <si>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</si>
  <si>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</si>
  <si>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</si>
  <si>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</si>
  <si>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</si>
  <si>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</si>
  <si>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</si>
  <si>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</si>
  <si>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</si>
  <si>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</si>
  <si>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</si>
  <si>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</si>
  <si>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</si>
  <si>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</si>
  <si>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</si>
  <si>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</si>
  <si>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</si>
  <si>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</si>
  <si>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</si>
  <si>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</si>
  <si>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</si>
  <si>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</si>
  <si>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</si>
  <si>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</si>
  <si>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</si>
  <si>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</si>
  <si>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</si>
  <si>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</si>
  <si>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</si>
  <si>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</si>
  <si>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</si>
  <si>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</si>
  <si>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</si>
  <si>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</si>
  <si>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</si>
  <si>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</si>
  <si>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</si>
  <si>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</si>
  <si>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</si>
  <si>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</si>
  <si>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</si>
  <si>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</si>
  <si>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</si>
  <si>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</si>
  <si>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</si>
  <si>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</si>
  <si>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</si>
  <si>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</si>
  <si>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</si>
  <si>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</si>
  <si>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</si>
  <si>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</si>
  <si>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</si>
  <si>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</si>
  <si>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</si>
  <si>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</si>
  <si>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</si>
  <si>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</si>
  <si>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</si>
  <si>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</si>
  <si>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</si>
  <si>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</si>
  <si>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</si>
  <si>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</si>
  <si>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</si>
  <si>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</si>
  <si>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</si>
  <si>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</si>
  <si>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</si>
  <si>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</si>
  <si>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</si>
  <si>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</si>
  <si>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</si>
  <si>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</si>
  <si>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</si>
  <si>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</si>
  <si>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</si>
  <si>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</si>
  <si>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</si>
  <si>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</si>
  <si>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</si>
  <si>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</si>
  <si>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</si>
  <si>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</si>
  <si>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</si>
  <si>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</si>
  <si>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</si>
  <si>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</si>
  <si>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</si>
  <si>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</si>
  <si>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</si>
  <si>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</si>
  <si>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</si>
  <si>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</si>
  <si>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</si>
  <si>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</si>
  <si>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</si>
  <si>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</si>
  <si>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</si>
  <si>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</si>
  <si>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</si>
  <si>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</si>
  <si>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</si>
  <si>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</si>
  <si>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</si>
  <si>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</si>
  <si>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</si>
  <si>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</si>
  <si>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</si>
  <si>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</si>
  <si>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</si>
  <si>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</si>
  <si>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</si>
  <si>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</si>
  <si>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</si>
  <si>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</si>
  <si>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</si>
  <si>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</si>
  <si>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</si>
  <si>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</si>
  <si>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</si>
  <si>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</si>
  <si>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</si>
  <si>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</si>
  <si>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</si>
  <si>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</si>
  <si>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</si>
  <si>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</si>
  <si>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</si>
  <si>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</si>
  <si>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</si>
  <si>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</si>
  <si>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</si>
  <si>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</si>
  <si>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</si>
  <si>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</si>
  <si>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</si>
  <si>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</si>
  <si>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</si>
  <si>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</si>
  <si>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</si>
  <si>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</si>
  <si>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</si>
  <si>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</si>
  <si>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</si>
  <si>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</si>
  <si>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</si>
  <si>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</si>
  <si>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</si>
  <si>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</si>
  <si>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</si>
  <si>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</si>
  <si>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</si>
  <si>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</si>
  <si>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</si>
  <si>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</si>
  <si>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</si>
  <si>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</si>
  <si>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</si>
  <si>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</si>
  <si>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</si>
  <si>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</si>
  <si>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</si>
  <si>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</si>
  <si>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</si>
  <si>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</si>
  <si>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</si>
  <si>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</si>
  <si>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</si>
  <si>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</si>
  <si>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</si>
  <si>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</si>
  <si>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</si>
  <si>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</si>
  <si>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</si>
  <si>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</si>
  <si>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</si>
  <si>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</si>
  <si>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</si>
  <si>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</si>
  <si>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</si>
  <si>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</si>
  <si>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</si>
  <si>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</si>
  <si>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</si>
  <si>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</si>
  <si>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</si>
  <si>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</si>
  <si>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</si>
  <si>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</si>
  <si>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</si>
  <si>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</si>
  <si>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</si>
  <si>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</si>
  <si>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</si>
  <si>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</si>
  <si>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</si>
  <si>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</si>
  <si>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</si>
  <si>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</si>
  <si>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</si>
  <si>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</si>
  <si>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</si>
  <si>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</si>
  <si>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</si>
  <si>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</si>
  <si>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</si>
  <si>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</si>
  <si>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</si>
  <si>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</si>
  <si>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</si>
  <si>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</si>
  <si>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</si>
  <si>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</si>
  <si>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</si>
  <si>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</si>
  <si>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</si>
  <si>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</si>
  <si>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</si>
  <si>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</si>
  <si>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</si>
  <si>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</si>
  <si>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</si>
  <si>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</si>
  <si>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</si>
  <si>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</si>
  <si>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</si>
  <si>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</si>
  <si>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</si>
  <si>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</si>
  <si>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</si>
  <si>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</si>
  <si>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</si>
  <si>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</si>
  <si>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</si>
  <si>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</si>
  <si>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</si>
  <si>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</si>
  <si>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</si>
  <si>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</si>
  <si>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</si>
  <si>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</si>
  <si>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</si>
  <si>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</si>
  <si>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</si>
  <si>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</si>
  <si>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</si>
  <si>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</si>
  <si>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</si>
  <si>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</si>
  <si>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</si>
  <si>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</si>
  <si>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</si>
  <si>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</si>
  <si>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</si>
  <si>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</si>
  <si>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</si>
  <si>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</si>
  <si>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</si>
  <si>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</si>
  <si>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</si>
  <si>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</si>
  <si>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</si>
  <si>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</si>
  <si>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</si>
  <si>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</si>
  <si>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</si>
  <si>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</si>
  <si>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</si>
  <si>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</si>
  <si>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</si>
  <si>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</si>
  <si>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</si>
  <si>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</si>
  <si>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</si>
  <si>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</si>
  <si>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</si>
  <si>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</si>
  <si>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</si>
  <si>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</si>
  <si>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</si>
  <si>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</si>
  <si>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</si>
  <si>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</si>
  <si>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</si>
  <si>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</si>
  <si>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</si>
  <si>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</si>
  <si>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</si>
  <si>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</si>
  <si>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</si>
  <si>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</si>
  <si>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</si>
  <si>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</si>
  <si>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</si>
  <si>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</si>
  <si>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</si>
  <si>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</si>
  <si>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</si>
  <si>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</si>
  <si>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</si>
  <si>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</si>
  <si>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</si>
  <si>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</si>
  <si>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</si>
  <si>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</si>
  <si>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</si>
  <si>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</si>
  <si>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</si>
  <si>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</si>
  <si>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</si>
  <si>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</si>
  <si>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</si>
  <si>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</si>
  <si>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</si>
  <si>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</si>
  <si>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</si>
  <si>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</si>
  <si>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</si>
  <si>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</si>
  <si>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</si>
  <si>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</si>
  <si>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</si>
  <si>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</si>
  <si>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</si>
  <si>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</si>
  <si>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</si>
  <si>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</si>
  <si>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</si>
  <si>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</si>
  <si>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</si>
  <si>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</si>
  <si>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</si>
  <si>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</si>
  <si>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</si>
  <si>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</si>
  <si>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</si>
  <si>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</si>
  <si>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</si>
  <si>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</si>
  <si>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</si>
  <si>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</si>
  <si>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</si>
  <si>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</si>
  <si>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</si>
  <si>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</si>
  <si>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</si>
  <si>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</si>
  <si>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</si>
  <si>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</si>
  <si>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</si>
  <si>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</si>
  <si>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</si>
  <si>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</si>
  <si>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</si>
  <si>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</si>
  <si>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</si>
  <si>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</si>
  <si>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</si>
  <si>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</si>
  <si>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</si>
  <si>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</si>
  <si>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</si>
  <si>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</si>
  <si>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</si>
  <si>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</si>
  <si>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</si>
  <si>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</si>
  <si>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</si>
  <si>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</si>
  <si>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</si>
  <si>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</si>
  <si>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</si>
  <si>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</si>
  <si>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</si>
  <si>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</si>
  <si>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</si>
  <si>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</si>
  <si>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</si>
  <si>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</si>
  <si>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</si>
  <si>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</si>
  <si>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</si>
  <si>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</si>
  <si>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</si>
  <si>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</si>
  <si>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</si>
  <si>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</si>
  <si>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</si>
  <si>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</si>
  <si>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</si>
  <si>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</si>
  <si>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</si>
  <si>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</si>
  <si>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</si>
  <si>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</si>
  <si>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</si>
  <si>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</si>
  <si>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</si>
  <si>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</si>
  <si>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</si>
  <si>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</si>
  <si>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</si>
  <si>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</si>
  <si>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</si>
  <si>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</si>
  <si>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</si>
  <si>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</si>
  <si>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</si>
  <si>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</si>
  <si>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</si>
  <si>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</si>
  <si>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</si>
  <si>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</si>
  <si>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</si>
  <si>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</si>
  <si>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</si>
  <si>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</si>
  <si>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</si>
  <si>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</si>
  <si>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</si>
  <si>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</si>
  <si>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</si>
  <si>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</si>
  <si>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</si>
  <si>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</si>
  <si>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</si>
  <si>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</si>
  <si>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</si>
  <si>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</si>
  <si>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</si>
  <si>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</si>
  <si>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</si>
  <si>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</si>
  <si>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</si>
  <si>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</si>
  <si>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</si>
  <si>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</si>
  <si>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</si>
  <si>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</si>
  <si>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</si>
  <si>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</si>
  <si>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</si>
  <si>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</si>
  <si>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</si>
  <si>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</si>
  <si>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</si>
  <si>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</si>
  <si>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</si>
  <si>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</si>
  <si>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</si>
  <si>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</si>
  <si>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</si>
  <si>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</si>
  <si>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</si>
  <si>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</si>
  <si>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</si>
  <si>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</si>
  <si>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</si>
  <si>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</si>
  <si>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</si>
  <si>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</si>
  <si>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</si>
  <si>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</si>
  <si>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</si>
  <si>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</si>
  <si>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</si>
  <si>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</si>
  <si>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</si>
  <si>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</si>
  <si>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</si>
  <si>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</si>
  <si>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</si>
  <si>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</si>
  <si>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</si>
  <si>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</si>
  <si>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</si>
  <si>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</si>
  <si>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</si>
  <si>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</si>
  <si>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</si>
  <si>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</si>
  <si>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</si>
  <si>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</si>
  <si>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</si>
  <si>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</si>
  <si>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</si>
  <si>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</si>
  <si>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</si>
  <si>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</si>
  <si>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</si>
  <si>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</si>
  <si>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</si>
  <si>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</si>
  <si>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</si>
  <si>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</si>
  <si>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</si>
  <si>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</si>
  <si>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</si>
  <si>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</si>
  <si>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</si>
  <si>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</si>
  <si>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</si>
  <si>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</si>
  <si>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</si>
  <si>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</si>
  <si>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</si>
  <si>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</si>
  <si>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</si>
  <si>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</si>
  <si>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</si>
  <si>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</si>
  <si>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</si>
  <si>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</si>
  <si>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</si>
  <si>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</si>
  <si>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</si>
  <si>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</si>
  <si>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</si>
  <si>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</si>
  <si>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</si>
  <si>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</si>
  <si>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</si>
  <si>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</si>
  <si>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</si>
  <si>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</si>
  <si>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</si>
  <si>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</si>
  <si>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</si>
  <si>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</si>
  <si>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</si>
  <si>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</si>
  <si>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</si>
  <si>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</si>
  <si>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</si>
  <si>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</si>
  <si>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</si>
  <si>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</si>
  <si>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</si>
  <si>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</si>
  <si>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</si>
  <si>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</si>
  <si>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</si>
  <si>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</si>
  <si>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</si>
  <si>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</si>
  <si>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</si>
  <si>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</si>
  <si>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</si>
  <si>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</si>
  <si>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</si>
  <si>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</si>
  <si>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</si>
  <si>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</si>
  <si>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</si>
  <si>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</si>
  <si>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</si>
  <si>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</si>
  <si>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</si>
  <si>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</si>
  <si>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</si>
  <si>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</si>
  <si>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</si>
  <si>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</si>
  <si>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</si>
  <si>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</si>
  <si>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</si>
  <si>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</si>
  <si>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</si>
  <si>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</si>
  <si>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</si>
  <si>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</si>
  <si>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</si>
  <si>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</si>
  <si>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</si>
  <si>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</si>
  <si>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</si>
  <si>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</si>
  <si>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</si>
  <si>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</si>
  <si>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</si>
  <si>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</si>
  <si>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</si>
  <si>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</si>
  <si>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</si>
  <si>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</si>
  <si>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</si>
  <si>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</si>
  <si>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</si>
  <si>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</si>
  <si>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</si>
  <si>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</si>
  <si>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</si>
  <si>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</si>
  <si>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</si>
  <si>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</si>
  <si>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</si>
  <si>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</si>
  <si>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</si>
  <si>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</si>
  <si>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</si>
  <si>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</si>
  <si>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</si>
  <si>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</si>
  <si>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</si>
  <si>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</si>
  <si>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</si>
  <si>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</si>
  <si>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</si>
  <si>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</si>
  <si>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</si>
  <si>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</si>
  <si>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</si>
  <si>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</si>
  <si>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</si>
  <si>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</si>
  <si>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</si>
  <si>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</si>
  <si>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</si>
  <si>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</si>
  <si>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</si>
  <si>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</si>
  <si>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</si>
  <si>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</si>
  <si>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</si>
  <si>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</si>
  <si>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</si>
  <si>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</si>
  <si>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</si>
  <si>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</si>
  <si>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</si>
  <si>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</si>
  <si>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</si>
  <si>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</si>
  <si>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</si>
  <si>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</si>
  <si>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</si>
  <si>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</si>
  <si>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</si>
  <si>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</si>
  <si>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</si>
  <si>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</si>
  <si>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</si>
  <si>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</si>
  <si>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</si>
  <si>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</si>
  <si>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</si>
  <si>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</si>
  <si>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</si>
  <si>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</si>
  <si>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</si>
  <si>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</si>
  <si>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</si>
  <si>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</si>
  <si>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</si>
  <si>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</si>
  <si>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</si>
  <si>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</si>
  <si>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</si>
  <si>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</si>
  <si>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</si>
  <si>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</si>
  <si>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</si>
  <si>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</si>
  <si>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</si>
  <si>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</si>
  <si>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</si>
  <si>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</si>
  <si>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</si>
  <si>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</si>
  <si>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</si>
  <si>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</si>
  <si>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</si>
  <si>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</si>
  <si>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</si>
  <si>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</si>
  <si>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</si>
  <si>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</si>
  <si>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</si>
  <si>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</si>
  <si>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</si>
  <si>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</si>
  <si>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</si>
  <si>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</si>
  <si>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</si>
  <si>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</si>
  <si>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</si>
  <si>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</si>
  <si>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</si>
  <si>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</si>
  <si>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</si>
  <si>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</si>
  <si>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</si>
  <si>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</si>
  <si>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</si>
  <si>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</si>
  <si>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</si>
  <si>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</si>
  <si>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</si>
  <si>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</si>
  <si>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</si>
  <si>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</si>
  <si>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</si>
  <si>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</si>
  <si>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</si>
  <si>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</si>
  <si>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</si>
  <si>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</si>
  <si>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</si>
  <si>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</si>
  <si>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</si>
  <si>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</si>
  <si>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</si>
  <si>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</si>
  <si>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</si>
  <si>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</si>
  <si>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</si>
  <si>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</si>
  <si>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</si>
  <si>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</si>
  <si>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</si>
  <si>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</si>
  <si>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</si>
  <si>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</si>
  <si>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</si>
  <si>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</si>
  <si>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</si>
  <si>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</si>
  <si>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</si>
  <si>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</si>
  <si>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</si>
  <si>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</si>
  <si>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</si>
  <si>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</si>
  <si>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</si>
  <si>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</si>
  <si>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</si>
  <si>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</si>
  <si>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</si>
  <si>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</si>
  <si>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</si>
  <si>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</si>
  <si>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</si>
  <si>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</si>
  <si>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</si>
  <si>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</si>
  <si>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</si>
  <si>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</si>
  <si>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</si>
  <si>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</si>
  <si>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</si>
  <si>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</si>
  <si>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</si>
  <si>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</si>
  <si>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</si>
  <si>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</si>
  <si>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</si>
  <si>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</si>
  <si>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</si>
  <si>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</si>
  <si>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</si>
  <si>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</si>
  <si>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</si>
  <si>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</si>
  <si>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</si>
  <si>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</si>
  <si>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</si>
  <si>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</si>
  <si>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</si>
  <si>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</si>
  <si>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</si>
  <si>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</si>
  <si>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</si>
  <si>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</si>
  <si>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</si>
  <si>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</si>
  <si>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</si>
  <si>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</si>
  <si>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</si>
  <si>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</si>
  <si>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</si>
  <si>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</si>
  <si>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</si>
  <si>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</si>
  <si>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</si>
  <si>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</si>
  <si>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</si>
  <si>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</si>
  <si>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</si>
  <si>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</si>
  <si>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</si>
  <si>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</si>
  <si>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</si>
  <si>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</si>
  <si>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</si>
  <si>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</si>
  <si>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</si>
  <si>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</si>
  <si>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</si>
  <si>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</si>
  <si>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</si>
  <si>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</si>
  <si>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</si>
  <si>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</si>
  <si>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</si>
  <si>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</si>
  <si>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</si>
  <si>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</si>
  <si>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</si>
  <si>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</si>
  <si>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</si>
  <si>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</si>
  <si>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</si>
  <si>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</si>
  <si>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</si>
  <si>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</si>
  <si>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</si>
  <si>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</si>
  <si>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</si>
  <si>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</si>
  <si>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</si>
  <si>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</si>
  <si>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</si>
  <si>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</si>
  <si>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</si>
  <si>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</si>
  <si>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</si>
  <si>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</si>
  <si>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</si>
  <si>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</si>
  <si>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</si>
  <si>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</si>
  <si>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</si>
  <si>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</si>
  <si>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</si>
  <si>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</si>
  <si>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</si>
  <si>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</si>
  <si>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</si>
  <si>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</si>
  <si>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</si>
  <si>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</si>
  <si>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</si>
  <si>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</si>
  <si>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</si>
  <si>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</si>
  <si>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</si>
  <si>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</si>
  <si>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</si>
  <si>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</si>
  <si>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</si>
  <si>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</si>
  <si>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</si>
  <si>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</si>
  <si>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</si>
  <si>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</si>
  <si>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</si>
  <si>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</si>
  <si>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</si>
  <si>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</si>
  <si>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</si>
  <si>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</si>
  <si>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</si>
  <si>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</si>
  <si>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</si>
  <si>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</si>
  <si>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</si>
  <si>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</si>
  <si>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</si>
  <si>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</si>
  <si>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</si>
  <si>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</si>
  <si>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</si>
  <si>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</si>
  <si>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</si>
  <si>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</si>
  <si>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</si>
  <si>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</si>
  <si>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</si>
  <si>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</si>
  <si>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</si>
  <si>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</si>
  <si>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</si>
  <si>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</si>
  <si>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</si>
  <si>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</si>
  <si>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</si>
  <si>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</si>
  <si>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</si>
  <si>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</si>
  <si>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</si>
  <si>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</si>
  <si>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</si>
  <si>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</si>
  <si>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</si>
  <si>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</si>
  <si>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</si>
  <si>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</si>
  <si>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</si>
  <si>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</si>
  <si>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</si>
  <si>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</si>
  <si>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</si>
  <si>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</si>
  <si>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</si>
  <si>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</si>
  <si>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</si>
  <si>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</si>
  <si>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</si>
  <si>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</si>
  <si>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</si>
  <si>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</si>
  <si>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</si>
  <si>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</si>
  <si>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</si>
  <si>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</si>
  <si>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</si>
  <si>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</si>
  <si>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</si>
  <si>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</si>
  <si>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</si>
  <si>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</si>
  <si>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</si>
  <si>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</si>
  <si>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</si>
  <si>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</si>
  <si>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</si>
  <si>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</si>
  <si>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</si>
  <si>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</si>
  <si>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</si>
  <si>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</si>
  <si>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</si>
  <si>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</si>
  <si>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</si>
  <si>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</si>
  <si>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</si>
  <si>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</si>
  <si>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</si>
  <si>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</si>
  <si>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</si>
  <si>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</si>
  <si>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</si>
  <si>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</si>
  <si>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</si>
  <si>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</si>
  <si>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</si>
  <si>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</si>
  <si>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</si>
  <si>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</si>
  <si>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</si>
  <si>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</si>
  <si>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</si>
  <si>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</si>
  <si>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</si>
  <si>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</si>
  <si>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</si>
  <si>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</si>
  <si>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</si>
  <si>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</si>
  <si>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</si>
  <si>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</si>
  <si>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</si>
  <si>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</si>
  <si>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</si>
  <si>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</si>
  <si>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</si>
  <si>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</si>
  <si>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</si>
  <si>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</si>
  <si>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</si>
  <si>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</si>
  <si>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</si>
  <si>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</si>
  <si>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</si>
  <si>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</si>
  <si>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</si>
  <si>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</si>
  <si>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</si>
  <si>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</si>
  <si>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</si>
  <si>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</si>
  <si>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</si>
  <si>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</si>
  <si>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</si>
  <si>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</si>
  <si>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</si>
  <si>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</si>
  <si>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</si>
  <si>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</si>
  <si>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</si>
  <si>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</si>
  <si>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</si>
  <si>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</si>
  <si>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</si>
  <si>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</si>
  <si>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</si>
  <si>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</si>
  <si>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</si>
  <si>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</si>
  <si>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</si>
  <si>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</si>
  <si>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</si>
  <si>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</si>
  <si>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</si>
  <si>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</si>
  <si>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</si>
  <si>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</si>
  <si>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</si>
  <si>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</si>
  <si>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</si>
  <si>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</si>
  <si>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</si>
  <si>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</si>
  <si>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</si>
  <si>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</si>
  <si>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</si>
  <si>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</si>
  <si>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</si>
  <si>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</si>
  <si>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</si>
  <si>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</si>
  <si>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</si>
  <si>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</si>
  <si>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</si>
  <si>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</si>
  <si>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</si>
  <si>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</si>
  <si>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</si>
  <si>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</si>
  <si>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</si>
  <si>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</si>
  <si>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</si>
  <si>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</si>
  <si>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</si>
  <si>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</si>
  <si>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</si>
  <si>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</si>
  <si>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</si>
  <si>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</si>
  <si>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</si>
  <si>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</si>
  <si>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</si>
  <si>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</si>
  <si>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</si>
  <si>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</si>
  <si>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</si>
  <si>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</si>
  <si>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</si>
  <si>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</si>
  <si>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</si>
  <si>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</si>
  <si>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</si>
  <si>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</si>
  <si>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</si>
  <si>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</si>
  <si>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</si>
  <si>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</si>
  <si>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</si>
  <si>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</si>
  <si>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</si>
  <si>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</si>
  <si>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</si>
  <si>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</si>
  <si>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</si>
  <si>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</si>
  <si>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</si>
  <si>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</si>
  <si>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</si>
  <si>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</si>
  <si>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</si>
  <si>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</si>
  <si>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</si>
  <si>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</si>
  <si>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</si>
  <si>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</si>
  <si>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</si>
  <si>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</si>
  <si>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</si>
  <si>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</si>
  <si>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</si>
  <si>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</si>
  <si>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</si>
  <si>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</si>
  <si>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</si>
  <si>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</si>
  <si>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</si>
  <si>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</si>
  <si>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</si>
  <si>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</si>
  <si>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</si>
  <si>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</si>
  <si>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</si>
  <si>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</si>
  <si>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</si>
  <si>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</si>
  <si>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</si>
  <si>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</si>
  <si>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</si>
  <si>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</si>
  <si>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</si>
  <si>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</si>
  <si>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</si>
  <si>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</si>
  <si>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</si>
  <si>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</si>
  <si>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</si>
  <si>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</si>
  <si>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</si>
  <si>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</si>
  <si>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</si>
  <si>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</si>
  <si>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</si>
  <si>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</si>
  <si>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</si>
  <si>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</si>
  <si>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</si>
  <si>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</si>
  <si>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</si>
  <si>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</si>
  <si>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</si>
  <si>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</si>
  <si>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</si>
  <si>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</si>
  <si>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</si>
  <si>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</si>
  <si>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</si>
  <si>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</si>
  <si>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</si>
  <si>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</si>
  <si>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</si>
  <si>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</si>
  <si>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</si>
  <si>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</si>
  <si>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</si>
  <si>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</si>
  <si>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</si>
  <si>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</si>
  <si>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</si>
  <si>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</si>
  <si>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</si>
  <si>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</si>
  <si>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</si>
  <si>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</si>
  <si>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</si>
  <si>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</si>
  <si>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</si>
  <si>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</si>
  <si>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</si>
  <si>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</si>
  <si>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</si>
  <si>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</si>
  <si>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</si>
  <si>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</si>
  <si>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</si>
  <si>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</si>
  <si>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</si>
  <si>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</si>
  <si>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</si>
  <si>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</si>
  <si>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</si>
  <si>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</si>
  <si>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</si>
  <si>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</si>
  <si>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</si>
  <si>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</si>
  <si>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</si>
  <si>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</si>
  <si>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</si>
  <si>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</si>
  <si>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</si>
  <si>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</si>
  <si>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</si>
  <si>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</si>
  <si>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</si>
  <si>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</si>
  <si>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</si>
  <si>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</si>
  <si>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</si>
  <si>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</si>
  <si>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</si>
  <si>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</si>
  <si>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</si>
  <si>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</si>
  <si>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</si>
  <si>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</si>
  <si>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</si>
  <si>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</si>
  <si>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</si>
  <si>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</si>
  <si>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</si>
  <si>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</si>
  <si>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</si>
  <si>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</si>
  <si>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</si>
  <si>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</si>
  <si>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</si>
  <si>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</si>
  <si>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</si>
  <si>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</si>
  <si>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</si>
  <si>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</si>
  <si>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</si>
  <si>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</si>
  <si>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</si>
  <si>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</si>
  <si>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</si>
  <si>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</si>
  <si>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</si>
  <si>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</si>
  <si>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</si>
  <si>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</si>
  <si>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</si>
  <si>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</si>
  <si>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</si>
  <si>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</si>
  <si>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</si>
  <si>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</si>
  <si>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</si>
  <si>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</si>
  <si>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</si>
  <si>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</si>
  <si>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</si>
  <si>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</si>
  <si>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</si>
  <si>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</si>
  <si>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</si>
  <si>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</si>
  <si>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</si>
  <si>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</si>
  <si>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</si>
  <si>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</si>
  <si>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</si>
  <si>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</si>
  <si>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</si>
  <si>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</si>
  <si>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</si>
  <si>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</si>
  <si>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</si>
  <si>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</si>
  <si>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</si>
  <si>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</si>
  <si>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</si>
  <si>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</si>
  <si>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</si>
  <si>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</si>
  <si>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</si>
  <si>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</si>
  <si>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</si>
  <si>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</si>
  <si>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</si>
  <si>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</si>
  <si>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</si>
  <si>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</si>
  <si>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</si>
  <si>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</si>
  <si>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</si>
  <si>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</si>
  <si>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</si>
  <si>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</si>
  <si>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</si>
  <si>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</si>
  <si>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</si>
  <si>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</si>
  <si>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</si>
  <si>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</si>
  <si>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</si>
  <si>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</si>
  <si>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</si>
  <si>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</si>
  <si>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</si>
  <si>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</si>
  <si>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</si>
  <si>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</si>
  <si>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</si>
  <si>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</si>
  <si>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</si>
  <si>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</si>
  <si>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</si>
  <si>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</si>
  <si>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</si>
  <si>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</si>
  <si>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</si>
  <si>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</si>
  <si>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</si>
  <si>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</si>
  <si>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</si>
  <si>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</si>
  <si>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</si>
  <si>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</si>
  <si>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</si>
  <si>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</si>
  <si>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</si>
  <si>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</si>
  <si>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</si>
  <si>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</si>
  <si>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</si>
  <si>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</si>
  <si>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</si>
  <si>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</si>
  <si>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</si>
  <si>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</si>
  <si>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</si>
  <si>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</si>
  <si>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</si>
  <si>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</si>
  <si>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</si>
  <si>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</si>
  <si>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</si>
  <si>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</si>
  <si>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</si>
  <si>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</si>
  <si>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</si>
  <si>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</si>
  <si>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</si>
  <si>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</si>
  <si>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</si>
  <si>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</si>
  <si>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</si>
  <si>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</si>
  <si>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</si>
  <si>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</si>
  <si>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</si>
  <si>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</si>
  <si>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</si>
  <si>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</si>
  <si>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</si>
  <si>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</si>
  <si>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</si>
  <si>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</si>
  <si>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</si>
  <si>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</si>
  <si>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</si>
  <si>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</si>
  <si>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</si>
  <si>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</si>
  <si>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</si>
  <si>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</si>
  <si>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</si>
  <si>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</si>
  <si>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</si>
  <si>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</si>
  <si>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</si>
  <si>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</si>
  <si>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</si>
  <si>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</si>
  <si>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</si>
  <si>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</si>
  <si>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</si>
  <si>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</si>
  <si>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</si>
  <si>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</si>
  <si>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</si>
  <si>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</si>
  <si>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</si>
  <si>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</si>
  <si>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</si>
  <si>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</si>
  <si>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</si>
  <si>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</si>
  <si>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</si>
  <si>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</si>
  <si>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</si>
  <si>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</si>
  <si>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</si>
  <si>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</si>
  <si>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</si>
  <si>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</si>
  <si>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</si>
  <si>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</si>
  <si>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</si>
  <si>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</si>
  <si>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</si>
  <si>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</si>
  <si>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</si>
  <si>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</si>
  <si>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</si>
  <si>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</si>
  <si>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</si>
  <si>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</si>
  <si>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</si>
  <si>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</si>
  <si>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</si>
  <si>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</si>
  <si>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</si>
  <si>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</si>
  <si>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</si>
  <si>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</si>
  <si>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</si>
  <si>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</si>
  <si>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</si>
  <si>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</si>
  <si>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</si>
  <si>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</si>
  <si>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</si>
  <si>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</si>
  <si>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</si>
  <si>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</si>
  <si>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</si>
  <si>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</si>
  <si>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</si>
  <si>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</si>
  <si>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</si>
  <si>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</si>
  <si>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</si>
  <si>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</si>
  <si>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</si>
  <si>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</si>
  <si>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</si>
  <si>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</si>
  <si>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</si>
  <si>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</si>
  <si>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</si>
  <si>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</si>
  <si>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</si>
  <si>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</si>
  <si>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</si>
  <si>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</si>
  <si>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</si>
  <si>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</si>
  <si>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</si>
  <si>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</si>
  <si>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</si>
  <si>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</si>
  <si>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</si>
  <si>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</si>
  <si>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</si>
  <si>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</si>
  <si>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</si>
  <si>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</si>
  <si>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</si>
  <si>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</si>
  <si>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</si>
  <si>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</si>
  <si>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</si>
  <si>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</si>
  <si>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</si>
  <si>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</si>
  <si>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</si>
  <si>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</si>
  <si>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</si>
  <si>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</si>
  <si>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</si>
  <si>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</si>
  <si>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</si>
  <si>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</si>
  <si>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</si>
  <si>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</si>
  <si>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</si>
  <si>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</si>
  <si>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</si>
  <si>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</si>
  <si>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</si>
  <si>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</si>
  <si>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</si>
  <si>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</si>
  <si>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</si>
  <si>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</si>
  <si>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</si>
  <si>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</si>
  <si>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</si>
  <si>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</si>
  <si>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</si>
  <si>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</si>
  <si>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</si>
  <si>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</si>
  <si>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</si>
  <si>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</si>
  <si>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</si>
  <si>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</si>
  <si>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</si>
  <si>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</si>
  <si>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</si>
  <si>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</si>
  <si>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</si>
  <si>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</si>
  <si>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</si>
  <si>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</si>
  <si>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</si>
  <si>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</si>
  <si>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</si>
  <si>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</si>
  <si>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</si>
  <si>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</si>
  <si>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</si>
  <si>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</si>
  <si>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</si>
  <si>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</si>
  <si>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</si>
  <si>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</si>
  <si>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</si>
  <si>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</si>
  <si>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</si>
  <si>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</si>
  <si>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</si>
  <si>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</si>
  <si>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</si>
  <si>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</si>
  <si>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</si>
  <si>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</si>
  <si>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</si>
  <si>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</si>
  <si>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</si>
  <si>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</si>
  <si>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</si>
  <si>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</si>
  <si>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</si>
  <si>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</si>
  <si>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</si>
  <si>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</si>
  <si>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</si>
  <si>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</si>
  <si>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</si>
  <si>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</si>
  <si>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</si>
  <si>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</si>
  <si>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</si>
  <si>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</si>
  <si>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</si>
  <si>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</si>
  <si>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</si>
  <si>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</si>
  <si>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</si>
  <si>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</si>
  <si>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</si>
  <si>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</si>
  <si>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</si>
  <si>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</si>
  <si>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</si>
  <si>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</si>
  <si>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</si>
  <si>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</si>
  <si>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</si>
  <si>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</si>
  <si>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</si>
  <si>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</si>
  <si>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</si>
  <si>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</si>
  <si>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</si>
  <si>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</si>
  <si>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</si>
  <si>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</si>
  <si>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</si>
  <si>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</si>
  <si>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</si>
  <si>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</si>
  <si>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</si>
  <si>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</si>
  <si>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</si>
  <si>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</si>
  <si>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</si>
  <si>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</si>
  <si>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</si>
  <si>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</si>
  <si>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</si>
  <si>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</si>
  <si>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</si>
  <si>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</si>
  <si>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</si>
  <si>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</si>
  <si>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</si>
  <si>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</si>
  <si>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</si>
  <si>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</si>
  <si>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</si>
  <si>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</si>
  <si>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</si>
  <si>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</si>
  <si>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</si>
  <si>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</si>
  <si>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</si>
  <si>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</si>
  <si>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</si>
  <si>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</si>
  <si>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</si>
  <si>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</si>
  <si>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</si>
  <si>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</si>
  <si>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</si>
  <si>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</si>
  <si>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</si>
  <si>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</si>
  <si>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</si>
  <si>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</si>
  <si>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</si>
  <si>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</si>
  <si>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</si>
  <si>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</si>
  <si>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</si>
  <si>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</si>
  <si>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</si>
  <si>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</si>
  <si>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</si>
  <si>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</si>
  <si>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</si>
  <si>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</si>
  <si>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</si>
  <si>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</si>
  <si>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</si>
  <si>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</si>
  <si>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</si>
  <si>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</si>
  <si>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</si>
  <si>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</si>
  <si>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</si>
  <si>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</si>
  <si>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</si>
  <si>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</si>
  <si>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</si>
  <si>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</si>
  <si>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</si>
  <si>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</si>
  <si>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</si>
  <si>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</si>
  <si>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</si>
  <si>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</si>
  <si>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</si>
  <si>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</si>
  <si>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</si>
  <si>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</si>
  <si>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</si>
  <si>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</si>
  <si>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</si>
  <si>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</si>
  <si>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</si>
  <si>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</si>
  <si>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</si>
  <si>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</si>
  <si>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</si>
  <si>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</si>
  <si>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</si>
  <si>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</si>
  <si>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</si>
  <si>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</si>
  <si>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</si>
  <si>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</si>
  <si>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</si>
  <si>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</si>
  <si>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</si>
  <si>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</si>
  <si>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</si>
  <si>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</si>
  <si>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</si>
  <si>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</si>
  <si>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</si>
  <si>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</si>
  <si>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</si>
  <si>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</si>
  <si>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</si>
  <si>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</si>
  <si>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</si>
  <si>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</si>
  <si>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</si>
  <si>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</si>
  <si>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</si>
  <si>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</si>
  <si>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</si>
  <si>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</si>
  <si>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</si>
  <si>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</si>
  <si>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</si>
  <si>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</si>
  <si>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</si>
  <si>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</si>
  <si>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</si>
  <si>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</si>
  <si>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</si>
  <si>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</si>
  <si>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</si>
  <si>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</si>
  <si>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</si>
  <si>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</si>
  <si>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</si>
  <si>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</si>
  <si>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</si>
  <si>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</si>
  <si>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</si>
  <si>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</si>
  <si>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</si>
  <si>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</si>
  <si>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</si>
  <si>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</si>
  <si>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</si>
  <si>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</si>
  <si>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</si>
  <si>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</si>
  <si>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</si>
  <si>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</si>
  <si>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</si>
  <si>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</si>
  <si>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</si>
  <si>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</si>
  <si>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</si>
  <si>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</si>
  <si>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</si>
  <si>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</si>
  <si>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</si>
  <si>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</si>
  <si>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</si>
  <si>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</si>
  <si>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</si>
  <si>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</si>
  <si>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</si>
  <si>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</si>
  <si>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</si>
  <si>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</si>
  <si>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</si>
  <si>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</si>
  <si>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</si>
  <si>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</si>
  <si>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</si>
  <si>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</si>
  <si>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</si>
  <si>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</si>
  <si>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</si>
  <si>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</si>
  <si>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</si>
  <si>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</si>
  <si>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</si>
  <si>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</si>
  <si>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</si>
  <si>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</si>
  <si>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</si>
  <si>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</si>
  <si>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</si>
  <si>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</si>
  <si>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</si>
  <si>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</si>
  <si>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</si>
  <si>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</si>
  <si>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</si>
  <si>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</si>
  <si>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</si>
  <si>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</si>
  <si>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</si>
  <si>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</si>
  <si>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</si>
  <si>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</si>
  <si>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</si>
  <si>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</si>
  <si>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</si>
  <si>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</si>
  <si>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</si>
  <si>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</si>
  <si>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</si>
  <si>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</si>
  <si>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</si>
  <si>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</si>
  <si>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</si>
  <si>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</si>
  <si>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</si>
  <si>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</si>
  <si>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</si>
  <si>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</si>
  <si>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</si>
  <si>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</si>
  <si>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</si>
  <si>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</si>
  <si>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</si>
  <si>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</si>
  <si>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</si>
  <si>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</si>
  <si>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</si>
  <si>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</si>
  <si>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</si>
  <si>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</si>
  <si>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</si>
  <si>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</si>
  <si>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</si>
  <si>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</si>
  <si>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</si>
  <si>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</si>
  <si>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</si>
  <si>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</si>
  <si>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</si>
  <si>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</si>
  <si>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</si>
  <si>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</si>
  <si>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</si>
  <si>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</si>
  <si>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</si>
  <si>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</si>
  <si>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</si>
  <si>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</si>
  <si>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</si>
  <si>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</si>
  <si>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</si>
  <si>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</si>
  <si>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</si>
  <si>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</si>
  <si>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</si>
  <si>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</si>
  <si>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</si>
  <si>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</si>
  <si>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</si>
  <si>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</si>
  <si>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</si>
  <si>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</si>
  <si>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</si>
  <si>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</si>
  <si>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</si>
  <si>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</si>
  <si>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</si>
  <si>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</si>
  <si>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</si>
  <si>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</si>
  <si>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</si>
  <si>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</si>
  <si>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</si>
  <si>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</si>
  <si>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</si>
  <si>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</si>
  <si>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</si>
  <si>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</si>
  <si>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</si>
  <si>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</si>
  <si>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</si>
  <si>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</si>
  <si>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</si>
  <si>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</si>
  <si>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</si>
  <si>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</si>
  <si>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</si>
  <si>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</si>
  <si>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</si>
  <si>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</si>
  <si>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</si>
  <si>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</si>
  <si>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</si>
  <si>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</si>
  <si>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</si>
  <si>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</si>
  <si>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</si>
  <si>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</si>
  <si>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</si>
  <si>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</si>
  <si>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</si>
  <si>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</si>
  <si>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</si>
  <si>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</si>
  <si>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</si>
  <si>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</si>
  <si>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</si>
  <si>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</si>
  <si>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</si>
  <si>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</si>
  <si>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</si>
  <si>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</si>
  <si>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</si>
  <si>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</si>
  <si>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</si>
  <si>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</si>
  <si>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</si>
  <si>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</si>
  <si>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</si>
  <si>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</si>
  <si>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</si>
  <si>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</si>
  <si>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</si>
  <si>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</si>
  <si>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</si>
  <si>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</si>
  <si>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</si>
  <si>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</si>
  <si>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</si>
  <si>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</si>
  <si>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</si>
  <si>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</si>
  <si>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</si>
  <si>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</si>
  <si>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</si>
  <si>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</si>
  <si>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</si>
  <si>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</si>
  <si>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</si>
  <si>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</si>
  <si>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</si>
  <si>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</si>
  <si>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</si>
  <si>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</si>
  <si>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</si>
  <si>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</si>
  <si>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</si>
  <si>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</si>
  <si>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</si>
  <si>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</si>
  <si>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</si>
  <si>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</si>
  <si>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</si>
  <si>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</si>
  <si>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</si>
  <si>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</si>
  <si>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</si>
  <si>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</si>
  <si>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</si>
  <si>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</si>
  <si>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</si>
  <si>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</si>
  <si>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</si>
  <si>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</si>
  <si>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</si>
  <si>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</si>
  <si>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</si>
  <si>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</si>
  <si>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</si>
  <si>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</si>
  <si>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</si>
  <si>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</si>
  <si>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</si>
  <si>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</si>
  <si>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</si>
  <si>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</si>
  <si>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</si>
  <si>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</si>
  <si>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</si>
  <si>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</si>
  <si>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</si>
  <si>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</si>
  <si>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</si>
  <si>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</si>
  <si>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</si>
  <si>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</si>
  <si>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</si>
  <si>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</si>
  <si>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</si>
  <si>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</si>
  <si>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</si>
  <si>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</si>
  <si>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</si>
  <si>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</si>
  <si>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</si>
  <si>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</si>
  <si>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</si>
  <si>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</si>
  <si>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</si>
  <si>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</si>
  <si>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</si>
  <si>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</si>
  <si>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</si>
  <si>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</si>
  <si>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</si>
  <si>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</si>
  <si>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</si>
  <si>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</si>
  <si>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</si>
  <si>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</si>
  <si>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</si>
  <si>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</si>
  <si>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</si>
  <si>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</si>
  <si>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</si>
  <si>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</si>
  <si>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</si>
  <si>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</si>
  <si>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</si>
  <si>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</si>
  <si>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</si>
  <si>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</si>
  <si>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</si>
  <si>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</si>
  <si>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</si>
  <si>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</si>
  <si>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</si>
  <si>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</si>
  <si>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</si>
  <si>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</si>
  <si>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</si>
  <si>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</si>
  <si>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</si>
  <si>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</si>
  <si>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</si>
  <si>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</si>
  <si>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</si>
  <si>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</si>
  <si>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</si>
  <si>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</si>
  <si>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</si>
  <si>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</si>
  <si>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</si>
  <si>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</si>
  <si>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</si>
  <si>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</si>
  <si>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</si>
  <si>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</si>
  <si>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</si>
  <si>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</si>
  <si>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</si>
  <si>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</si>
  <si>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</si>
  <si>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</si>
  <si>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</si>
  <si>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</si>
  <si>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</si>
  <si>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</si>
  <si>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</si>
  <si>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</si>
  <si>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</si>
  <si>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</si>
  <si>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</si>
  <si>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</si>
  <si>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</si>
  <si>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</si>
  <si>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</si>
  <si>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</si>
  <si>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</si>
  <si>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</si>
  <si>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</si>
  <si>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</si>
  <si>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</si>
  <si>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</si>
  <si>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</si>
  <si>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</si>
  <si>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</si>
  <si>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</si>
  <si>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</si>
  <si>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</si>
  <si>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</si>
  <si>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</si>
  <si>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</si>
  <si>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</si>
  <si>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</si>
  <si>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</si>
  <si>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</si>
  <si>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</si>
  <si>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</si>
  <si>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</si>
  <si>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</si>
  <si>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</si>
  <si>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</si>
  <si>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</si>
  <si>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</si>
  <si>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</si>
  <si>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</si>
  <si>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</si>
  <si>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</si>
  <si>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</si>
  <si>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</si>
  <si>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</si>
  <si>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</si>
  <si>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</si>
  <si>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</si>
  <si>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</si>
  <si>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</si>
  <si>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</si>
  <si>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</si>
  <si>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</si>
  <si>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</si>
  <si>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</si>
  <si>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</si>
  <si>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</si>
  <si>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</si>
  <si>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</si>
  <si>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</si>
  <si>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</si>
  <si>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</si>
  <si>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</si>
  <si>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</si>
  <si>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</si>
  <si>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</si>
  <si>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</si>
  <si>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</si>
  <si>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</si>
  <si>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</si>
  <si>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</si>
  <si>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</si>
  <si>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</si>
  <si>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</si>
  <si>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</si>
  <si>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</si>
  <si>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</si>
  <si>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</si>
  <si>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</si>
  <si>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</si>
  <si>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</si>
  <si>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</si>
  <si>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</si>
  <si>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</si>
  <si>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</si>
  <si>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</si>
  <si>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</si>
  <si>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</si>
  <si>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</si>
  <si>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</si>
  <si>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</si>
  <si>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</si>
  <si>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</si>
  <si>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</si>
  <si>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</si>
  <si>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</si>
  <si>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</si>
  <si>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</si>
  <si>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</si>
  <si>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</si>
  <si>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</si>
  <si>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</si>
  <si>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</si>
  <si>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</si>
  <si>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</si>
  <si>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</si>
  <si>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</si>
  <si>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</si>
  <si>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</si>
  <si>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</si>
  <si>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</si>
  <si>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</si>
  <si>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</si>
  <si>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</si>
  <si>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</si>
  <si>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</si>
  <si>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</si>
  <si>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</si>
  <si>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</si>
  <si>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</si>
  <si>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</si>
  <si>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</si>
  <si>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</si>
  <si>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</si>
  <si>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</si>
  <si>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</si>
  <si>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</si>
  <si>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</si>
  <si>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</si>
  <si>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</si>
  <si>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</si>
  <si>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</si>
  <si>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</si>
  <si>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</si>
  <si>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</si>
  <si>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</si>
  <si>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</si>
  <si>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</si>
  <si>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</si>
  <si>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</si>
  <si>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</si>
  <si>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</si>
  <si>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</si>
  <si>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</si>
  <si>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</si>
  <si>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</si>
  <si>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</si>
  <si>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</si>
  <si>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</si>
  <si>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</si>
  <si>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</si>
  <si>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</si>
  <si>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</si>
  <si>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</si>
  <si>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</si>
  <si>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</si>
  <si>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</si>
  <si>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</si>
  <si>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</si>
  <si>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</si>
  <si>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</si>
  <si>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</si>
  <si>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</si>
  <si>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</si>
  <si>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</si>
  <si>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</si>
  <si>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</si>
  <si>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</si>
  <si>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</si>
  <si>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</si>
  <si>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</si>
  <si>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</si>
  <si>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</si>
  <si>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</si>
  <si>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</si>
  <si>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</si>
  <si>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</si>
  <si>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</si>
  <si>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</si>
  <si>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</si>
  <si>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</si>
  <si>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</si>
  <si>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</si>
  <si>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</si>
  <si>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</si>
  <si>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</si>
  <si>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</si>
  <si>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</si>
  <si>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</si>
  <si>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</si>
  <si>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</si>
  <si>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</si>
  <si>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</si>
  <si>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</si>
  <si>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</si>
  <si>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</si>
  <si>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</si>
  <si>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</si>
  <si>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</si>
  <si>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</si>
  <si>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</si>
  <si>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</si>
  <si>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</si>
  <si>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</si>
  <si>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</si>
  <si>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</si>
  <si>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</si>
  <si>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</si>
  <si>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</si>
  <si>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</si>
  <si>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</si>
  <si>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</si>
  <si>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</si>
  <si>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</si>
  <si>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</si>
  <si>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</si>
  <si>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</si>
  <si>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</si>
  <si>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</si>
  <si>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</si>
  <si>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</si>
  <si>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</si>
  <si>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</si>
  <si>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</si>
  <si>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</si>
  <si>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</si>
  <si>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</si>
  <si>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</si>
  <si>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</si>
  <si>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</si>
  <si>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</si>
  <si>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</si>
  <si>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</si>
  <si>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</si>
  <si>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</si>
  <si>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</si>
  <si>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</si>
  <si>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</si>
  <si>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</si>
  <si>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</si>
  <si>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</si>
  <si>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</si>
  <si>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</si>
  <si>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</si>
  <si>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</si>
  <si>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</si>
  <si>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</si>
  <si>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</si>
  <si>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</si>
  <si>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</si>
  <si>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</si>
  <si>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</si>
  <si>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</si>
  <si>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</si>
  <si>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</si>
  <si>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</si>
  <si>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</si>
  <si>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</si>
  <si>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</si>
  <si>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</si>
  <si>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</si>
  <si>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</si>
  <si>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</si>
  <si>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</si>
  <si>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</si>
  <si>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</si>
  <si>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</si>
  <si>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</si>
  <si>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</si>
  <si>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</si>
  <si>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</si>
  <si>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</si>
  <si>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</si>
  <si>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</si>
  <si>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</si>
  <si>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</si>
  <si>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</si>
  <si>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</si>
  <si>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</si>
  <si>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</si>
  <si>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</si>
  <si>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</si>
  <si>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</si>
  <si>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</si>
  <si>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</si>
  <si>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</si>
  <si>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</si>
  <si>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</si>
  <si>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</si>
  <si>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</si>
  <si>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</si>
  <si>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</si>
  <si>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</si>
  <si>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</si>
  <si>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</si>
  <si>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</si>
  <si>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</si>
  <si>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</si>
  <si>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</si>
  <si>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</si>
  <si>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</si>
  <si>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</si>
  <si>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</si>
  <si>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</si>
  <si>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</si>
  <si>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</si>
  <si>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</si>
  <si>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</si>
  <si>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</si>
  <si>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</si>
  <si>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</si>
  <si>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</si>
  <si>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</si>
  <si>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</si>
  <si>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</si>
  <si>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</si>
  <si>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</si>
  <si>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</si>
  <si>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</si>
  <si>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</si>
  <si>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</si>
  <si>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</si>
  <si>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</si>
  <si>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</si>
  <si>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</si>
  <si>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</si>
  <si>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</si>
  <si>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</si>
  <si>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</si>
  <si>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</si>
  <si>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</si>
  <si>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</si>
  <si>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</si>
  <si>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</si>
  <si>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</si>
  <si>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</si>
  <si>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</si>
  <si>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</si>
  <si>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</si>
  <si>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</si>
  <si>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</si>
  <si>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</si>
  <si>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</si>
  <si>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</si>
  <si>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</si>
  <si>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</si>
  <si>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</si>
  <si>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</si>
  <si>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</si>
  <si>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</si>
  <si>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</si>
  <si>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</si>
  <si>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</si>
  <si>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</si>
  <si>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</si>
  <si>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</si>
  <si>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</si>
  <si>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</si>
  <si>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</si>
  <si>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</si>
  <si>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</si>
  <si>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</si>
  <si>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</si>
  <si>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</si>
  <si>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</si>
  <si>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</si>
  <si>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</si>
  <si>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</si>
  <si>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</si>
  <si>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</si>
  <si>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</si>
  <si>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</si>
  <si>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</si>
  <si>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</si>
  <si>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</si>
  <si>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</si>
  <si>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</si>
  <si>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</si>
  <si>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</si>
  <si>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</si>
  <si>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</si>
  <si>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</si>
  <si>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</si>
  <si>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</si>
  <si>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</si>
  <si>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</si>
  <si>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</si>
  <si>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</si>
  <si>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</si>
  <si>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</si>
  <si>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</si>
  <si>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</si>
  <si>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</si>
  <si>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</si>
  <si>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</si>
  <si>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</si>
  <si>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</si>
  <si>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</si>
  <si>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</si>
  <si>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</si>
  <si>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</si>
  <si>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</si>
  <si>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</si>
  <si>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</si>
  <si>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</si>
  <si>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</si>
  <si>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</si>
  <si>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</si>
  <si>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</si>
  <si>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</si>
  <si>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</si>
  <si>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</si>
  <si>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</si>
  <si>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</si>
  <si>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</si>
  <si>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</si>
  <si>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</si>
  <si>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</si>
  <si>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</si>
  <si>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</si>
  <si>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</si>
  <si>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</si>
  <si>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</si>
  <si>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</si>
  <si>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</si>
  <si>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</si>
  <si>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</si>
  <si>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</si>
  <si>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</si>
  <si>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</si>
  <si>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</si>
  <si>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</si>
  <si>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</si>
  <si>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</si>
  <si>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</si>
  <si>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</si>
  <si>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</si>
  <si>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</si>
  <si>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</si>
  <si>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</si>
  <si>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</si>
  <si>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</si>
  <si>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</si>
  <si>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</si>
  <si>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</si>
  <si>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</si>
  <si>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</si>
  <si>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</si>
  <si>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</si>
  <si>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</si>
  <si>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</si>
  <si>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</si>
  <si>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</si>
  <si>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</si>
  <si>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</si>
  <si>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</si>
  <si>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</si>
  <si>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</si>
  <si>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</si>
  <si>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</si>
  <si>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</si>
  <si>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</si>
  <si>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</si>
  <si>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</si>
  <si>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</si>
  <si>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</si>
  <si>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</si>
  <si>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</si>
  <si>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</si>
  <si>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</si>
  <si>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</si>
  <si>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</si>
  <si>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</si>
  <si>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</si>
  <si>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</si>
  <si>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</si>
  <si>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</si>
  <si>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</si>
  <si>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</si>
  <si>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</si>
  <si>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</si>
  <si>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</si>
  <si>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</si>
  <si>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</si>
  <si>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</si>
  <si>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</si>
  <si>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</si>
  <si>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</si>
  <si>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</si>
  <si>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</si>
  <si>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</si>
  <si>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</si>
  <si>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</si>
  <si>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</si>
  <si>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</si>
  <si>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</si>
  <si>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</si>
  <si>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</si>
  <si>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</si>
  <si>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</si>
  <si>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</si>
  <si>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</si>
  <si>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</si>
  <si>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</si>
  <si>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</si>
  <si>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</si>
  <si>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</si>
  <si>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</si>
  <si>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</si>
  <si>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</si>
  <si>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</si>
  <si>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</si>
  <si>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</si>
  <si>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</si>
  <si>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</si>
  <si>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</si>
  <si>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</si>
  <si>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</si>
  <si>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</si>
  <si>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</si>
  <si>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</si>
  <si>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</si>
  <si>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</si>
  <si>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</si>
  <si>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</si>
  <si>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</si>
  <si>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</si>
  <si>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</si>
  <si>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</si>
  <si>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</si>
  <si>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</si>
  <si>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</si>
  <si>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</si>
  <si>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</si>
  <si>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</si>
  <si>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</si>
  <si>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</si>
  <si>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</si>
  <si>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</si>
  <si>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</si>
  <si>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</si>
  <si>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</si>
  <si>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</si>
  <si>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</si>
  <si>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</si>
  <si>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</si>
  <si>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</si>
  <si>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</si>
  <si>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</si>
  <si>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</si>
  <si>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</si>
  <si>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</si>
  <si>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</si>
  <si>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</si>
  <si>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</si>
  <si>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</si>
  <si>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</si>
  <si>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</si>
  <si>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</si>
  <si>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</si>
  <si>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</si>
  <si>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</si>
  <si>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</si>
  <si>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</si>
  <si>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</si>
  <si>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</si>
  <si>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</si>
  <si>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</si>
  <si>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</si>
  <si>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</si>
  <si>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</si>
  <si>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</si>
  <si>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</si>
  <si>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</si>
  <si>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</si>
  <si>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</si>
  <si>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</si>
  <si>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</si>
  <si>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</si>
  <si>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</si>
  <si>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</si>
  <si>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</si>
  <si>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</si>
  <si>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</si>
  <si>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</si>
  <si>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</si>
  <si>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</si>
  <si>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</si>
  <si>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</si>
  <si>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</si>
  <si>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</si>
  <si>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</si>
  <si>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</si>
  <si>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</si>
  <si>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</si>
  <si>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</si>
  <si>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</si>
  <si>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</si>
  <si>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</si>
  <si>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</si>
  <si>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</si>
  <si>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</si>
  <si>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</si>
  <si>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</si>
  <si>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</si>
  <si>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</si>
  <si>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</si>
  <si>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</si>
  <si>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</si>
  <si>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</si>
  <si>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</si>
  <si>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</si>
  <si>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</si>
  <si>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</si>
  <si>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</si>
  <si>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</si>
  <si>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</si>
  <si>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</si>
  <si>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</si>
  <si>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</si>
  <si>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</si>
  <si>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</si>
  <si>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</si>
  <si>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</si>
  <si>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</si>
  <si>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</si>
  <si>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</si>
  <si>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</si>
  <si>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</si>
  <si>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</si>
  <si>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</si>
  <si>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</si>
  <si>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</si>
  <si>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</si>
  <si>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</si>
  <si>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</si>
  <si>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</si>
  <si>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</si>
  <si>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</si>
  <si>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</si>
  <si>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</si>
  <si>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</si>
  <si>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</si>
  <si>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</si>
  <si>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</si>
  <si>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</si>
  <si>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</si>
  <si>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</si>
  <si>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</si>
  <si>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</si>
  <si>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</si>
  <si>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</si>
  <si>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</si>
  <si>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</si>
  <si>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</si>
  <si>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</si>
  <si>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</si>
  <si>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</si>
  <si>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</si>
  <si>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</si>
  <si>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</si>
  <si>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</si>
  <si>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</si>
  <si>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</si>
  <si>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</si>
  <si>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</si>
  <si>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</si>
  <si>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</si>
  <si>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</si>
  <si>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</si>
  <si>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</si>
  <si>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</si>
  <si>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</si>
  <si>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</si>
  <si>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</si>
  <si>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</si>
  <si>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</si>
  <si>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</si>
  <si>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</si>
  <si>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</si>
  <si>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</si>
  <si>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</si>
  <si>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</si>
  <si>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</si>
  <si>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</si>
  <si>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</si>
  <si>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</si>
  <si>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</si>
  <si>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</si>
  <si>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</si>
  <si>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</si>
  <si>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</si>
  <si>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</si>
  <si>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</si>
  <si>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</si>
  <si>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</si>
  <si>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</si>
  <si>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</si>
  <si>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</si>
  <si>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</si>
  <si>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</si>
  <si>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</si>
  <si>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</si>
  <si>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</si>
  <si>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</si>
  <si>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</si>
  <si>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</si>
  <si>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</si>
  <si>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</si>
  <si>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</si>
  <si>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</si>
  <si>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</si>
  <si>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</si>
  <si>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</si>
  <si>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</si>
  <si>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</si>
  <si>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</si>
  <si>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</si>
  <si>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</si>
  <si>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</si>
  <si>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</si>
  <si>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</si>
  <si>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</si>
  <si>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</si>
  <si>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</si>
  <si>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</si>
  <si>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</si>
  <si>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</si>
  <si>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</si>
  <si>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</si>
  <si>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</si>
  <si>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</si>
  <si>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</si>
  <si>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</si>
  <si>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</si>
  <si>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</si>
  <si>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</si>
  <si>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</si>
  <si>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</si>
  <si>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</si>
  <si>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</si>
  <si>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</si>
  <si>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</si>
  <si>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</si>
  <si>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</si>
  <si>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</si>
  <si>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</si>
  <si>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</si>
  <si>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</si>
  <si>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</si>
  <si>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</si>
  <si>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</si>
  <si>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</si>
  <si>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</si>
  <si>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</si>
  <si>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</si>
  <si>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</si>
  <si>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</si>
  <si>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</si>
  <si>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</si>
  <si>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</si>
  <si>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</si>
  <si>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</si>
  <si>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</si>
  <si>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</si>
  <si>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</si>
  <si>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</si>
  <si>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</si>
  <si>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</si>
  <si>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</si>
  <si>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</si>
  <si>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</si>
  <si>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</si>
  <si>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</si>
  <si>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</si>
  <si>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</si>
  <si>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</si>
  <si>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</si>
  <si>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</si>
  <si>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</si>
  <si>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</si>
  <si>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</si>
  <si>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</si>
  <si>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</si>
  <si>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</si>
  <si>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</si>
  <si>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</si>
  <si>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</si>
  <si>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</si>
  <si>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</si>
  <si>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</si>
  <si>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</si>
  <si>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</si>
  <si>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</si>
  <si>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</si>
  <si>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</si>
  <si>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</si>
  <si>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</si>
  <si>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</si>
  <si>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</si>
  <si>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</si>
  <si>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</si>
  <si>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</si>
  <si>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</si>
  <si>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</si>
  <si>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</si>
  <si>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</si>
  <si>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</si>
  <si>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</si>
  <si>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</si>
  <si>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</si>
  <si>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</si>
  <si>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</si>
  <si>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</si>
  <si>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</si>
  <si>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</si>
  <si>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</si>
  <si>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</si>
  <si>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</si>
  <si>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</si>
  <si>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</si>
  <si>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</si>
  <si>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</si>
  <si>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</si>
  <si>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</si>
  <si>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</si>
  <si>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</si>
  <si>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</si>
  <si>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</si>
  <si>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</si>
  <si>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</si>
  <si>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</si>
  <si>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</si>
  <si>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</si>
  <si>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</si>
  <si>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</si>
  <si>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</si>
  <si>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</si>
  <si>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</si>
  <si>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</si>
  <si>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</si>
  <si>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</si>
  <si>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</si>
  <si>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</si>
  <si>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</si>
  <si>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</si>
  <si>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</si>
  <si>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</si>
  <si>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</si>
  <si>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</si>
  <si>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</si>
  <si>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</si>
  <si>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</si>
  <si>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</si>
  <si>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</si>
  <si>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</si>
  <si>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</si>
  <si>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</si>
  <si>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</si>
  <si>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</si>
  <si>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</si>
  <si>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</si>
  <si>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</si>
  <si>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</si>
  <si>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</si>
  <si>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</si>
  <si>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</si>
  <si>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</si>
  <si>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</si>
  <si>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</si>
  <si>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</si>
  <si>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</si>
  <si>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</si>
  <si>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</si>
  <si>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</si>
  <si>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</si>
  <si>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</si>
  <si>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</si>
  <si>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</si>
  <si>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</si>
  <si>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</si>
  <si>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</si>
  <si>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</si>
  <si>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</si>
  <si>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</si>
  <si>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</si>
  <si>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</si>
  <si>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</si>
  <si>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</si>
  <si>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</si>
  <si>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</si>
  <si>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</si>
  <si>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</si>
  <si>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</si>
  <si>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</si>
  <si>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</si>
  <si>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</si>
  <si>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</si>
  <si>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</si>
  <si>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</si>
  <si>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</si>
  <si>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</si>
  <si>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</si>
  <si>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</si>
  <si>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</si>
  <si>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</si>
  <si>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</si>
  <si>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</si>
  <si>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</si>
  <si>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</si>
  <si>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</si>
  <si>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</si>
  <si>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</si>
  <si>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</si>
  <si>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</si>
  <si>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</si>
  <si>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</si>
  <si>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</si>
  <si>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</si>
  <si>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</si>
  <si>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</si>
  <si>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</si>
  <si>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</si>
  <si>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</si>
  <si>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</si>
  <si>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</si>
  <si>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</si>
  <si>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</si>
  <si>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</si>
  <si>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</si>
  <si>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</si>
  <si>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</si>
  <si>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</si>
  <si>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</si>
  <si>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</si>
  <si>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</si>
  <si>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</si>
  <si>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</si>
  <si>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</si>
  <si>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</si>
  <si>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</si>
  <si>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</si>
  <si>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</si>
  <si>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</si>
  <si>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</si>
  <si>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</si>
  <si>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</si>
  <si>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</si>
  <si>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</si>
  <si>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</si>
  <si>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</si>
  <si>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</si>
  <si>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</si>
  <si>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</si>
  <si>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</si>
  <si>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</si>
  <si>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</si>
  <si>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</si>
  <si>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</si>
  <si>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</si>
  <si>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</si>
  <si>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</si>
  <si>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</si>
  <si>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</si>
  <si>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</si>
  <si>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</si>
  <si>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</si>
  <si>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</si>
  <si>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</si>
  <si>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</si>
  <si>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</si>
  <si>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</si>
  <si>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</si>
  <si>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</si>
  <si>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</si>
  <si>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</si>
  <si>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</si>
  <si>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</si>
  <si>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</si>
  <si>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</si>
  <si>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</si>
  <si>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</si>
  <si>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</si>
  <si>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</si>
  <si>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</si>
  <si>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</si>
  <si>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</si>
  <si>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</si>
  <si>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</si>
  <si>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</si>
  <si>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</si>
  <si>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</si>
  <si>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</si>
  <si>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</si>
  <si>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</si>
  <si>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</si>
  <si>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</si>
  <si>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</si>
  <si>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</si>
  <si>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</si>
  <si>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</si>
  <si>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</si>
  <si>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</si>
  <si>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</si>
  <si>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</si>
  <si>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</si>
  <si>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</si>
  <si>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</si>
  <si>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</si>
  <si>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</si>
  <si>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</si>
  <si>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</si>
  <si>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</si>
  <si>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</si>
  <si>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</si>
  <si>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</si>
  <si>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</si>
  <si>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</si>
  <si>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</si>
  <si>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</si>
  <si>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</si>
  <si>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</si>
  <si>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</si>
  <si>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</si>
  <si>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</si>
  <si>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</si>
  <si>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</si>
  <si>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</si>
  <si>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</si>
  <si>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</si>
  <si>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</si>
  <si>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</si>
  <si>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</si>
  <si>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</si>
  <si>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</si>
  <si>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</si>
  <si>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</si>
  <si>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</si>
  <si>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</si>
  <si>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</si>
  <si>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</si>
  <si>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</si>
  <si>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</si>
  <si>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</si>
  <si>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</si>
  <si>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</si>
  <si>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</si>
  <si>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</si>
  <si>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</si>
  <si>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</si>
  <si>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</si>
  <si>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</si>
  <si>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</si>
  <si>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</si>
  <si>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</si>
  <si>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</si>
  <si>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</si>
  <si>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</si>
  <si>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</si>
  <si>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</si>
  <si>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</si>
  <si>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</si>
  <si>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</si>
  <si>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</si>
  <si>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</si>
  <si>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</si>
  <si>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</si>
  <si>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</si>
  <si>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</si>
  <si>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</si>
  <si>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</si>
  <si>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</si>
  <si>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</si>
  <si>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</si>
  <si>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</si>
  <si>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</si>
  <si>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</si>
  <si>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</si>
  <si>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</si>
  <si>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</si>
  <si>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</si>
  <si>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</si>
  <si>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</si>
  <si>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</si>
  <si>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</si>
  <si>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</si>
  <si>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</si>
  <si>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</si>
  <si>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</si>
  <si>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</si>
  <si>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</si>
  <si>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</si>
  <si>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</si>
  <si>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</si>
  <si>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</si>
  <si>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</si>
  <si>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</si>
  <si>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</si>
  <si>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</si>
  <si>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</si>
  <si>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</si>
  <si>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</si>
  <si>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</si>
  <si>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</si>
  <si>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</si>
  <si>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</si>
  <si>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</si>
  <si>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</si>
  <si>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</si>
  <si>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</si>
  <si>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</si>
  <si>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</si>
  <si>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</si>
  <si>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</si>
  <si>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</si>
  <si>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</si>
  <si>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</si>
  <si>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</si>
  <si>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</si>
  <si>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</si>
  <si>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</si>
  <si>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</si>
  <si>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</si>
  <si>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</si>
  <si>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</si>
  <si>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</si>
  <si>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</si>
  <si>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</si>
  <si>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</si>
  <si>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</si>
  <si>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</si>
  <si>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</si>
  <si>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</si>
  <si>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</si>
  <si>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</si>
  <si>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</si>
  <si>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</si>
  <si>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</si>
  <si>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</si>
  <si>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</si>
  <si>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</si>
  <si>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</si>
  <si>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</si>
  <si>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</si>
  <si>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</si>
  <si>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</si>
  <si>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</si>
  <si>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</si>
  <si>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</si>
  <si>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</si>
  <si>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</si>
  <si>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</si>
  <si>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</si>
  <si>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</si>
  <si>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</si>
  <si>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</si>
  <si>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</si>
  <si>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</si>
  <si>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</si>
  <si>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</si>
  <si>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</si>
  <si>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</si>
  <si>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</si>
  <si>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</si>
  <si>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</si>
  <si>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</si>
  <si>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</si>
  <si>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</si>
  <si>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</si>
  <si>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</si>
  <si>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</si>
  <si>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</si>
  <si>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</si>
  <si>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</si>
  <si>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</si>
  <si>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</si>
  <si>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</si>
  <si>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</si>
  <si>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</si>
  <si>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</si>
  <si>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</si>
  <si>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</si>
  <si>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</si>
  <si>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</si>
  <si>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</si>
  <si>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</si>
  <si>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</si>
  <si>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</si>
  <si>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</si>
  <si>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</si>
  <si>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</si>
  <si>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</si>
  <si>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</si>
  <si>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</si>
  <si>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</si>
  <si>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</si>
  <si>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</si>
  <si>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</si>
  <si>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</si>
  <si>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</si>
  <si>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</si>
  <si>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</si>
  <si>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</si>
  <si>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</si>
  <si>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</si>
  <si>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</si>
  <si>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</si>
  <si>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</si>
  <si>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</si>
  <si>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</si>
  <si>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</si>
  <si>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</si>
  <si>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</si>
  <si>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</si>
  <si>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</si>
  <si>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</si>
  <si>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</si>
  <si>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</si>
  <si>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</si>
  <si>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</si>
  <si>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</si>
  <si>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</si>
  <si>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</si>
  <si>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</si>
  <si>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</si>
  <si>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</si>
  <si>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</si>
  <si>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</si>
  <si>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</si>
  <si>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</si>
  <si>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</si>
  <si>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</si>
  <si>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</si>
  <si>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</si>
  <si>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</si>
  <si>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</si>
  <si>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</si>
  <si>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</si>
  <si>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</si>
  <si>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</si>
  <si>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</si>
  <si>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</si>
  <si>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</si>
  <si>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</si>
  <si>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</si>
  <si>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</si>
  <si>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</si>
  <si>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</si>
  <si>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</si>
  <si>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</si>
  <si>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</si>
  <si>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</si>
  <si>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</si>
  <si>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</si>
  <si>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</si>
  <si>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</si>
  <si>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</si>
  <si>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</si>
  <si>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</si>
  <si>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</si>
  <si>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</si>
  <si>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</si>
  <si>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</si>
  <si>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</si>
  <si>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</si>
  <si>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</si>
  <si>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</si>
  <si>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</si>
  <si>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</si>
  <si>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</si>
  <si>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</si>
  <si>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</si>
  <si>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</si>
  <si>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</si>
  <si>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</si>
  <si>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</si>
  <si>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</si>
  <si>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</si>
  <si>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</si>
  <si>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</si>
  <si>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</si>
  <si>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</si>
  <si>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</si>
  <si>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</si>
  <si>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</si>
  <si>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</si>
  <si>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</si>
  <si>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</si>
  <si>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</si>
  <si>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</si>
  <si>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</si>
  <si>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</si>
  <si>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</si>
  <si>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</si>
  <si>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</si>
  <si>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</si>
  <si>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</si>
  <si>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</si>
  <si>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</si>
  <si>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</si>
  <si>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</si>
  <si>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</si>
  <si>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</si>
  <si>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</si>
  <si>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</si>
  <si>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</si>
  <si>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</si>
  <si>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</si>
  <si>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</si>
  <si>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</si>
  <si>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</si>
  <si>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</si>
  <si>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</si>
  <si>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</si>
  <si>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</si>
  <si>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</si>
  <si>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</si>
  <si>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</si>
  <si>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</si>
  <si>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</si>
  <si>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</si>
  <si>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</si>
  <si>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</si>
  <si>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</si>
  <si>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</si>
  <si>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</si>
  <si>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</si>
  <si>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</si>
  <si>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</si>
  <si>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</si>
  <si>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</si>
  <si>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</si>
  <si>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</si>
  <si>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</si>
  <si>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</si>
  <si>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</si>
  <si>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</si>
  <si>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</si>
  <si>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</si>
  <si>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</si>
  <si>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</si>
  <si>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</si>
  <si>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</si>
  <si>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</si>
  <si>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</si>
  <si>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</si>
  <si>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</si>
  <si>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</si>
  <si>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</si>
  <si>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</si>
  <si>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</si>
  <si>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</si>
  <si>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</si>
  <si>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</si>
  <si>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</si>
  <si>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</si>
  <si>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</si>
  <si>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</si>
  <si>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</si>
  <si>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</si>
  <si>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</si>
  <si>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</si>
  <si>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</si>
  <si>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</si>
  <si>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</si>
  <si>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</si>
  <si>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</si>
  <si>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</si>
  <si>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</si>
  <si>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</si>
  <si>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</si>
  <si>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</si>
  <si>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</si>
  <si>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</si>
  <si>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</si>
  <si>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</si>
  <si>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</si>
  <si>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</si>
  <si>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</si>
  <si>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</si>
  <si>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</si>
  <si>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</si>
  <si>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</si>
  <si>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</si>
  <si>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</si>
  <si>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</si>
  <si>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</si>
  <si>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</si>
  <si>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</si>
  <si>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</si>
  <si>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</si>
  <si>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</si>
  <si>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</si>
  <si>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</si>
  <si>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</si>
  <si>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</si>
  <si>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</si>
  <si>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</si>
  <si>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</si>
  <si>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</si>
  <si>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</si>
  <si>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</si>
  <si>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</si>
  <si>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</si>
  <si>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</si>
  <si>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</si>
  <si>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</si>
  <si>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</si>
  <si>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</si>
  <si>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</si>
  <si>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</si>
  <si>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</si>
  <si>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</si>
  <si>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</si>
  <si>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</si>
  <si>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</si>
  <si>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</si>
  <si>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</si>
  <si>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</si>
  <si>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</si>
  <si>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</si>
  <si>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</si>
  <si>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</si>
  <si>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</si>
  <si>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</si>
  <si>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</si>
  <si>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</si>
  <si>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</si>
  <si>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</si>
  <si>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</si>
  <si>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</si>
  <si>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</si>
  <si>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</si>
  <si>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</si>
  <si>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</si>
  <si>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</si>
  <si>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</si>
  <si>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</si>
  <si>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</si>
  <si>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</si>
  <si>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</si>
  <si>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</si>
  <si>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</si>
  <si>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</si>
  <si>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</si>
  <si>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</si>
  <si>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</si>
  <si>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</si>
  <si>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</si>
  <si>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</si>
  <si>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</si>
  <si>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</si>
  <si>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</si>
  <si>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</si>
  <si>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</si>
  <si>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</si>
  <si>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</si>
  <si>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</si>
  <si>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</si>
  <si>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</si>
  <si>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</si>
  <si>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</si>
  <si>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</si>
  <si>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</si>
  <si>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</si>
  <si>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</si>
  <si>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</si>
  <si>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</si>
  <si>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</si>
  <si>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</si>
  <si>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</si>
  <si>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</si>
  <si>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</si>
  <si>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</si>
  <si>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</si>
  <si>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</si>
  <si>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</si>
  <si>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</si>
  <si>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</si>
  <si>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</si>
  <si>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</si>
  <si>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</si>
  <si>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</si>
  <si>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</si>
  <si>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</si>
  <si>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</si>
  <si>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</si>
  <si>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</si>
  <si>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</si>
  <si>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</si>
  <si>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</si>
  <si>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</si>
  <si>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</si>
  <si>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</si>
  <si>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</si>
  <si>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</si>
  <si>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</si>
  <si>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</si>
  <si>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</si>
  <si>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</si>
  <si>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</si>
  <si>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</si>
  <si>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</si>
  <si>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</si>
  <si>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</si>
  <si>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</si>
  <si>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</si>
  <si>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</si>
  <si>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</si>
  <si>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</si>
  <si>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</si>
  <si>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</si>
  <si>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</si>
  <si>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</si>
  <si>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</si>
  <si>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</si>
  <si>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</si>
  <si>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</si>
  <si>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</si>
  <si>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</si>
  <si>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</si>
  <si>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</si>
  <si>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</si>
  <si>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</si>
  <si>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</si>
  <si>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</si>
  <si>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</si>
  <si>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</si>
  <si>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</si>
  <si>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</si>
  <si>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</si>
  <si>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</si>
  <si>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</si>
  <si>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</si>
  <si>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</si>
  <si>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</si>
  <si>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</si>
  <si>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</si>
  <si>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</si>
  <si>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</si>
  <si>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</si>
  <si>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</si>
  <si>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</si>
  <si>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</si>
  <si>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</si>
  <si>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</si>
  <si>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</si>
  <si>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</si>
  <si>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</si>
  <si>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</si>
  <si>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</si>
  <si>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</si>
  <si>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</si>
  <si>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</si>
  <si>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</si>
  <si>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</si>
  <si>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</si>
  <si>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</si>
  <si>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</si>
  <si>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</si>
  <si>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</si>
  <si>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</si>
  <si>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</si>
  <si>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</si>
  <si>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</si>
  <si>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</si>
  <si>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</si>
  <si>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</si>
  <si>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</si>
  <si>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</si>
  <si>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</si>
  <si>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</si>
  <si>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</si>
  <si>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</si>
  <si>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</si>
  <si>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</si>
  <si>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</si>
  <si>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</si>
  <si>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</si>
  <si>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</si>
  <si>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</si>
  <si>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</si>
  <si>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</si>
  <si>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</si>
  <si>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</si>
  <si>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</si>
  <si>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</si>
  <si>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</si>
  <si>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</si>
  <si>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</si>
  <si>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</si>
  <si>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</si>
  <si>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</si>
  <si>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</si>
  <si>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</si>
  <si>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</si>
  <si>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</si>
  <si>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</si>
  <si>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</si>
  <si>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</si>
  <si>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</si>
  <si>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</si>
  <si>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</si>
  <si>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</si>
  <si>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</si>
  <si>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</si>
  <si>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</si>
  <si>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</si>
  <si>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</si>
  <si>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</si>
  <si>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</si>
  <si>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</si>
  <si>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</si>
  <si>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</si>
  <si>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</si>
  <si>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</si>
  <si>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</si>
  <si>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</si>
  <si>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</si>
  <si>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</si>
  <si>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</si>
  <si>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</si>
  <si>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</si>
  <si>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</si>
  <si>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</si>
  <si>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</si>
  <si>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</si>
  <si>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</si>
  <si>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</si>
  <si>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</si>
  <si>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</si>
  <si>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</si>
  <si>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</si>
  <si>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</si>
  <si>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</si>
  <si>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</si>
  <si>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</si>
  <si>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</si>
  <si>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</si>
  <si>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</si>
  <si>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</si>
  <si>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</si>
  <si>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</si>
  <si>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</si>
  <si>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</si>
  <si>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</si>
  <si>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</si>
  <si>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</si>
  <si>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</si>
  <si>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</si>
  <si>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</si>
  <si>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</si>
  <si>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</si>
  <si>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</si>
  <si>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</si>
  <si>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</si>
  <si>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</si>
  <si>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</si>
  <si>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</si>
  <si>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</si>
  <si>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</si>
  <si>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</si>
  <si>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</si>
  <si>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</si>
  <si>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</si>
  <si>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</si>
  <si>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</si>
  <si>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</si>
  <si>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</si>
  <si>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</si>
  <si>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</si>
  <si>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</si>
  <si>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</si>
  <si>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</si>
  <si>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</si>
  <si>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</si>
  <si>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</si>
  <si>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</si>
  <si>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</si>
  <si>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</si>
  <si>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</si>
  <si>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</si>
  <si>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</si>
  <si>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</si>
  <si>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</si>
  <si>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</si>
  <si>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</si>
  <si>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</si>
  <si>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</si>
  <si>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</si>
  <si>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</si>
  <si>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</si>
  <si>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</si>
  <si>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</si>
  <si>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</si>
  <si>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</si>
  <si>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</si>
  <si>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</si>
  <si>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</si>
  <si>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</si>
  <si>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</si>
  <si>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</si>
  <si>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</si>
  <si>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</si>
  <si>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</si>
  <si>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</si>
  <si>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</si>
  <si>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</si>
  <si>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</si>
  <si>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</si>
  <si>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</si>
  <si>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</si>
  <si>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</si>
  <si>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</si>
  <si>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</si>
  <si>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</si>
  <si>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</si>
  <si>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</si>
  <si>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</si>
  <si>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</si>
  <si>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</si>
  <si>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</si>
  <si>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</si>
  <si>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</si>
  <si>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</si>
  <si>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</si>
  <si>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</si>
  <si>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</si>
  <si>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</si>
  <si>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</si>
  <si>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</si>
  <si>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</si>
  <si>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</si>
  <si>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</si>
  <si>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</si>
  <si>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</si>
  <si>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</si>
  <si>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</si>
  <si>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</si>
  <si>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</si>
  <si>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</si>
  <si>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</si>
  <si>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</si>
  <si>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</si>
  <si>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</si>
  <si>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</si>
  <si>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</si>
  <si>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</si>
  <si>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</si>
  <si>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</si>
  <si>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</si>
  <si>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</si>
  <si>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</si>
  <si>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</si>
  <si>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</si>
  <si>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</si>
  <si>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</si>
  <si>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</si>
  <si>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</si>
  <si>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</si>
  <si>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</si>
  <si>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</si>
  <si>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</si>
  <si>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</si>
  <si>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</si>
  <si>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</si>
  <si>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</si>
  <si>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</si>
  <si>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</si>
  <si>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</si>
  <si>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</si>
  <si>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</si>
  <si>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</si>
  <si>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</si>
  <si>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</si>
  <si>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</si>
  <si>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</si>
  <si>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</si>
  <si>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</si>
  <si>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</si>
  <si>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</si>
  <si>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</si>
  <si>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</si>
  <si>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</si>
  <si>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</si>
  <si>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</si>
  <si>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</si>
  <si>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</si>
  <si>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</si>
  <si>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</si>
  <si>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</si>
  <si>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</si>
  <si>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</si>
  <si>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</si>
  <si>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</si>
  <si>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</si>
  <si>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</si>
  <si>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</si>
  <si>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</si>
  <si>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</si>
  <si>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</si>
  <si>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</si>
  <si>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</si>
  <si>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</si>
  <si>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</si>
  <si>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</si>
  <si>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</si>
  <si>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</si>
  <si>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</si>
  <si>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</si>
  <si>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</si>
  <si>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</si>
  <si>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</si>
  <si>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</si>
  <si>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</si>
  <si>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</si>
  <si>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</si>
  <si>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</si>
  <si>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</si>
  <si>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</si>
  <si>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</si>
  <si>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</si>
  <si>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</si>
  <si>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</si>
  <si>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</si>
  <si>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</si>
  <si>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</si>
  <si>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</si>
  <si>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</si>
  <si>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</si>
  <si>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</si>
  <si>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</si>
  <si>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</si>
  <si>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</si>
  <si>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</si>
  <si>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</si>
  <si>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</si>
  <si>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</si>
  <si>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</si>
  <si>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</si>
  <si>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</si>
  <si>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</si>
  <si>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</si>
  <si>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</si>
  <si>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</si>
  <si>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</si>
  <si>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</si>
  <si>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</si>
  <si>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</si>
  <si>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</si>
  <si>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</si>
  <si>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</si>
  <si>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</si>
  <si>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</si>
  <si>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</si>
  <si>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</si>
  <si>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</si>
  <si>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</si>
  <si>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</si>
  <si>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</si>
  <si>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</si>
  <si>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</si>
  <si>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</si>
  <si>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</si>
  <si>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</si>
  <si>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</si>
  <si>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</si>
  <si>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</si>
  <si>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</si>
  <si>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</si>
  <si>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</si>
  <si>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</si>
  <si>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</si>
  <si>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</si>
  <si>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</si>
  <si>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</si>
  <si>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</si>
  <si>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</si>
  <si>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</si>
  <si>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</si>
  <si>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</si>
  <si>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</si>
  <si>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</si>
  <si>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</si>
  <si>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</si>
  <si>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</si>
  <si>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</si>
  <si>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</si>
  <si>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</si>
  <si>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</si>
  <si>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</si>
  <si>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</si>
  <si>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</si>
  <si>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</si>
  <si>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</si>
  <si>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</si>
  <si>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</si>
  <si>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</si>
  <si>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</si>
  <si>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</si>
  <si>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</si>
  <si>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</si>
  <si>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</si>
  <si>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</si>
  <si>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</si>
  <si>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</si>
  <si>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</si>
  <si>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</si>
  <si>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</si>
  <si>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</si>
  <si>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</si>
  <si>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</si>
  <si>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</si>
  <si>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</si>
  <si>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</si>
  <si>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</si>
  <si>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</si>
  <si>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</si>
  <si>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</si>
  <si>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</si>
  <si>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</si>
  <si>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</si>
  <si>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</si>
  <si>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</si>
  <si>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</si>
  <si>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</si>
  <si>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</si>
  <si>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</si>
  <si>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</si>
  <si>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</si>
  <si>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</si>
  <si>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</si>
  <si>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</si>
  <si>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</si>
  <si>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</si>
  <si>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</si>
  <si>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</si>
  <si>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</si>
  <si>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</si>
  <si>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</si>
  <si>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</si>
  <si>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</si>
  <si>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</si>
  <si>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</si>
  <si>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</si>
  <si>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</si>
  <si>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</si>
  <si>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</si>
  <si>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</si>
  <si>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</si>
  <si>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</si>
  <si>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</si>
  <si>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</si>
  <si>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</si>
  <si>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</si>
  <si>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</si>
  <si>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</si>
  <si>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</si>
  <si>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</si>
  <si>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</si>
  <si>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</si>
  <si>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</si>
  <si>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</si>
  <si>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</si>
  <si>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</si>
  <si>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</si>
  <si>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</si>
  <si>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</si>
  <si>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</si>
  <si>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</si>
  <si>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</si>
  <si>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</si>
  <si>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</si>
  <si>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</si>
  <si>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</si>
  <si>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</si>
  <si>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</si>
  <si>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</si>
  <si>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</si>
  <si>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</si>
  <si>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</si>
  <si>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</si>
  <si>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</si>
  <si>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</si>
  <si>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</si>
  <si>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</si>
  <si>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</si>
  <si>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</si>
  <si>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</si>
  <si>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</si>
  <si>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</si>
  <si>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</si>
  <si>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</si>
  <si>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</si>
  <si>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</si>
  <si>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</si>
  <si>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</si>
  <si>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</si>
  <si>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</si>
  <si>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</si>
  <si>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</si>
  <si>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</si>
  <si>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</si>
  <si>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</si>
  <si>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</si>
  <si>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</si>
  <si>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</si>
  <si>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</si>
  <si>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</si>
  <si>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</si>
  <si>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</si>
  <si>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</si>
  <si>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</si>
  <si>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</si>
  <si>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</si>
  <si>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</si>
  <si>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</si>
  <si>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</si>
  <si>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</si>
  <si>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</si>
  <si>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</si>
  <si>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</si>
  <si>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</si>
  <si>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</si>
  <si>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</si>
  <si>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</si>
  <si>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</si>
  <si>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</si>
  <si>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</si>
  <si>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</si>
  <si>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</si>
  <si>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</si>
  <si>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</si>
  <si>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</si>
  <si>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</si>
  <si>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</si>
  <si>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</si>
  <si>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</si>
  <si>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</si>
  <si>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</si>
  <si>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</si>
  <si>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</si>
  <si>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</si>
  <si>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</si>
  <si>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</si>
  <si>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</si>
  <si>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</si>
  <si>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</si>
  <si>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</si>
  <si>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</si>
  <si>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</si>
  <si>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</si>
  <si>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</si>
  <si>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</si>
  <si>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</si>
  <si>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</si>
  <si>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</si>
  <si>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</si>
  <si>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</si>
  <si>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</si>
  <si>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</si>
  <si>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</si>
  <si>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</si>
  <si>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</si>
  <si>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</si>
  <si>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</si>
  <si>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</si>
  <si>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</si>
  <si>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</si>
  <si>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</si>
  <si>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</si>
  <si>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</si>
  <si>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</si>
  <si>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</si>
  <si>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</si>
  <si>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</si>
  <si>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</si>
  <si>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</si>
  <si>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</si>
  <si>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</si>
  <si>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</si>
  <si>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</si>
  <si>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</si>
  <si>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</si>
  <si>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</si>
  <si>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</si>
  <si>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</si>
  <si>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</si>
  <si>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</si>
  <si>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</si>
  <si>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</si>
  <si>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</si>
  <si>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</si>
  <si>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</si>
  <si>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</si>
  <si>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</si>
  <si>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</si>
  <si>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</si>
  <si>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</si>
  <si>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</si>
  <si>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</si>
  <si>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</si>
  <si>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</si>
  <si>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</si>
  <si>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</si>
  <si>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</si>
  <si>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</si>
  <si>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</si>
  <si>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</si>
  <si>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</si>
  <si>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</si>
  <si>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</si>
  <si>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</si>
  <si>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</si>
  <si>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</si>
  <si>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</si>
  <si>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</si>
  <si>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</si>
  <si>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</si>
  <si>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</si>
  <si>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</si>
  <si>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</si>
  <si>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</si>
  <si>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</si>
  <si>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</si>
  <si>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</si>
  <si>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</si>
  <si>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</si>
  <si>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</si>
  <si>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</si>
  <si>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</si>
  <si>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</si>
  <si>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</si>
  <si>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</si>
  <si>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</si>
  <si>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</si>
  <si>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</si>
  <si>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</si>
  <si>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</si>
  <si>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</si>
  <si>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</si>
  <si>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</si>
  <si>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</si>
  <si>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</si>
  <si>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</si>
  <si>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</si>
  <si>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</si>
  <si>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</si>
  <si>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</si>
  <si>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</si>
  <si>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</si>
  <si>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</si>
  <si>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</si>
  <si>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</si>
  <si>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</si>
  <si>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</si>
  <si>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</si>
  <si>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</si>
  <si>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</si>
  <si>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</si>
  <si>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</si>
  <si>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</si>
  <si>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</si>
  <si>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</si>
  <si>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</si>
  <si>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</si>
  <si>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</si>
  <si>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</si>
  <si>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</si>
  <si>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</si>
  <si>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</si>
  <si>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</si>
  <si>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</si>
  <si>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</si>
  <si>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</si>
  <si>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</si>
  <si>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</si>
  <si>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</si>
  <si>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</si>
  <si>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</si>
  <si>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</si>
  <si>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</si>
  <si>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</si>
  <si>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</si>
  <si>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</si>
  <si>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</si>
  <si>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</si>
  <si>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</si>
  <si>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</si>
  <si>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</si>
  <si>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</si>
  <si>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</si>
  <si>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</si>
  <si>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</si>
  <si>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</si>
  <si>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</si>
  <si>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</si>
  <si>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</si>
  <si>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</si>
  <si>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</si>
  <si>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</si>
  <si>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</si>
  <si>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</si>
  <si>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</si>
  <si>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</si>
  <si>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</si>
  <si>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</si>
  <si>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</si>
  <si>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</si>
  <si>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</si>
  <si>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</si>
  <si>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</si>
  <si>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</si>
  <si>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</si>
  <si>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</si>
  <si>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</si>
  <si>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</si>
  <si>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</si>
  <si>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</si>
  <si>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</si>
  <si>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</si>
  <si>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</si>
  <si>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</si>
  <si>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</si>
  <si>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</si>
  <si>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</si>
  <si>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</si>
  <si>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</si>
  <si>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</si>
  <si>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</si>
  <si>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</si>
  <si>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</si>
  <si>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</si>
  <si>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</si>
  <si>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</si>
  <si>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</si>
  <si>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</si>
  <si>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</si>
  <si>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</si>
  <si>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</si>
  <si>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</si>
  <si>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</si>
  <si>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</si>
  <si>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</si>
  <si>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</si>
  <si>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</si>
  <si>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</si>
  <si>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</si>
  <si>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</si>
  <si>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</si>
  <si>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</si>
  <si>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</si>
  <si>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</si>
  <si>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</si>
  <si>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</si>
  <si>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</si>
  <si>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</si>
  <si>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</si>
  <si>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</si>
  <si>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</si>
  <si>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</si>
  <si>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</si>
  <si>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</si>
  <si>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</si>
  <si>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</si>
  <si>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</si>
  <si>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</si>
  <si>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</si>
  <si>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</si>
  <si>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</si>
  <si>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</si>
  <si>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</si>
  <si>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</si>
  <si>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</si>
  <si>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</si>
  <si>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</si>
  <si>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</si>
  <si>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</si>
  <si>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</si>
  <si>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</si>
  <si>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</si>
  <si>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</si>
  <si>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</si>
  <si>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</si>
  <si>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</si>
  <si>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</si>
  <si>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</si>
  <si>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</si>
  <si>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</si>
  <si>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</si>
  <si>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</si>
  <si>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</si>
  <si>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</si>
  <si>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</si>
  <si>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</si>
  <si>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</si>
  <si>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</si>
  <si>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</si>
  <si>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</si>
  <si>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</si>
  <si>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</si>
  <si>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</si>
  <si>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</si>
  <si>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</si>
  <si>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</si>
  <si>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</si>
  <si>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</si>
  <si>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</si>
  <si>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</si>
  <si>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</si>
  <si>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</si>
  <si>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</si>
  <si>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</si>
  <si>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</si>
  <si>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</si>
  <si>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</si>
  <si>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</si>
  <si>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</si>
  <si>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</si>
  <si>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</si>
  <si>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</si>
  <si>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</si>
  <si>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</si>
  <si>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</si>
  <si>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</si>
  <si>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</si>
  <si>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</si>
  <si>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</si>
  <si>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</si>
  <si>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</si>
  <si>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</si>
  <si>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</si>
  <si>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</si>
  <si>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</si>
  <si>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</si>
  <si>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</si>
  <si>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</si>
  <si>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</si>
  <si>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</si>
  <si>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</si>
  <si>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</si>
  <si>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</si>
  <si>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</si>
  <si>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</si>
  <si>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</si>
  <si>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</si>
  <si>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</si>
  <si>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</si>
  <si>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</si>
  <si>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</si>
  <si>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</si>
  <si>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</si>
  <si>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</si>
  <si>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</si>
  <si>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</si>
  <si>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</si>
  <si>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</si>
  <si>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</si>
  <si>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</si>
  <si>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</si>
  <si>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</si>
  <si>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</si>
  <si>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</si>
  <si>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</si>
  <si>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</si>
  <si>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</si>
  <si>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</si>
  <si>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</si>
  <si>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</si>
  <si>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</si>
  <si>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</si>
  <si>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</si>
  <si>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</si>
  <si>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</si>
  <si>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</si>
  <si>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</si>
  <si>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</si>
  <si>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</si>
  <si>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</si>
  <si>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</si>
  <si>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</si>
  <si>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</si>
  <si>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</si>
  <si>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</si>
  <si>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</si>
  <si>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</si>
  <si>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</si>
  <si>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</si>
  <si>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</si>
  <si>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</si>
  <si>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</si>
  <si>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</si>
  <si>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</si>
  <si>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</si>
  <si>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</si>
  <si>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</si>
  <si>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</si>
  <si>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</si>
  <si>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</si>
  <si>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</si>
  <si>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</si>
  <si>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</si>
  <si>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</si>
  <si>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</si>
  <si>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</si>
  <si>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</si>
  <si>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</si>
  <si>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</si>
  <si>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</si>
  <si>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</si>
  <si>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</si>
  <si>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</si>
  <si>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</si>
  <si>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</si>
  <si>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</si>
  <si>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</si>
  <si>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</si>
  <si>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</si>
  <si>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</si>
  <si>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</si>
  <si>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</si>
  <si>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</si>
  <si>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</si>
  <si>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</si>
  <si>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</si>
  <si>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</si>
  <si>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</si>
  <si>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</si>
  <si>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</si>
  <si>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</si>
  <si>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</si>
  <si>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</si>
  <si>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</si>
  <si>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</si>
  <si>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</si>
  <si>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</si>
  <si>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</si>
  <si>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</si>
  <si>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</si>
  <si>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</si>
  <si>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</si>
  <si>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</si>
  <si>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</si>
  <si>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</si>
  <si>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</si>
  <si>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</si>
  <si>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</si>
  <si>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</si>
  <si>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</si>
  <si>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</si>
  <si>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</si>
  <si>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</si>
  <si>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</si>
  <si>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</si>
  <si>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</si>
  <si>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</si>
  <si>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</si>
  <si>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</si>
  <si>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</si>
  <si>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</si>
  <si>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</si>
  <si>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</si>
  <si>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</si>
  <si>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</si>
  <si>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</si>
  <si>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</si>
  <si>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</si>
  <si>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</si>
  <si>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</si>
  <si>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</si>
  <si>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</si>
  <si>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</si>
  <si>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</si>
  <si>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</si>
  <si>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</si>
  <si>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</si>
  <si>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</si>
  <si>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</si>
  <si>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</si>
  <si>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</si>
  <si>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</si>
  <si>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</si>
  <si>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</si>
  <si>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</si>
  <si>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</si>
  <si>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</si>
  <si>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</si>
  <si>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</si>
  <si>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</si>
  <si>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</si>
  <si>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</si>
  <si>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</si>
  <si>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</si>
  <si>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</si>
  <si>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</si>
  <si>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</si>
  <si>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</si>
  <si>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</si>
  <si>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</si>
  <si>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</si>
  <si>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</si>
  <si>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</si>
  <si>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</si>
  <si>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</si>
  <si>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</si>
  <si>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</si>
  <si>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</si>
  <si>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</si>
  <si>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</si>
  <si>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</si>
  <si>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</si>
  <si>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</si>
  <si>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</si>
  <si>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</si>
  <si>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</si>
  <si>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</si>
  <si>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</si>
  <si>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</si>
  <si>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</si>
  <si>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</si>
  <si>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</si>
  <si>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</si>
  <si>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</si>
  <si>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</si>
  <si>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</si>
  <si>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</si>
  <si>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</si>
  <si>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</si>
  <si>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</si>
  <si>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</si>
  <si>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</si>
  <si>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</si>
  <si>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</si>
  <si>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</si>
  <si>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</si>
  <si>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</si>
  <si>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</si>
  <si>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</si>
  <si>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</si>
  <si>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</si>
  <si>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</si>
  <si>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</si>
  <si>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</si>
  <si>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</si>
  <si>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</si>
  <si>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</si>
  <si>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</si>
  <si>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</si>
  <si>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</si>
  <si>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</si>
  <si>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</si>
  <si>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</si>
  <si>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</si>
  <si>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</si>
  <si>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</si>
  <si>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</si>
  <si>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</si>
  <si>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</si>
  <si>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</si>
  <si>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</si>
  <si>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</si>
  <si>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</si>
  <si>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</si>
  <si>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</si>
  <si>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</si>
  <si>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</si>
  <si>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</si>
  <si>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</si>
  <si>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</si>
  <si>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</si>
  <si>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</si>
  <si>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</si>
  <si>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</si>
  <si>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</si>
  <si>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</si>
  <si>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</si>
  <si>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</si>
  <si>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</si>
  <si>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</si>
  <si>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</si>
  <si>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</si>
  <si>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</si>
  <si>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</si>
  <si>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</si>
  <si>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</si>
  <si>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</si>
  <si>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</si>
  <si>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</si>
  <si>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</si>
  <si>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</si>
  <si>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</si>
  <si>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</si>
  <si>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</si>
  <si>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</si>
  <si>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</si>
  <si>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</si>
  <si>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</si>
  <si>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</si>
  <si>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</si>
  <si>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</si>
  <si>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</si>
  <si>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</si>
  <si>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</si>
  <si>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</si>
  <si>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</si>
  <si>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</si>
  <si>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</si>
  <si>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</si>
  <si>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</si>
  <si>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</si>
  <si>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</si>
  <si>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</si>
  <si>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</si>
  <si>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</si>
  <si>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</si>
  <si>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</si>
  <si>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</si>
  <si>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</si>
  <si>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</si>
  <si>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</si>
  <si>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</si>
  <si>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</si>
  <si>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</si>
  <si>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</si>
  <si>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</si>
  <si>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</si>
  <si>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</si>
  <si>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</si>
  <si>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</si>
  <si>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</si>
  <si>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</si>
  <si>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</si>
  <si>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</si>
  <si>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</si>
  <si>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</si>
  <si>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</si>
  <si>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</si>
  <si>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</si>
  <si>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</si>
  <si>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</si>
  <si>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</si>
  <si>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</si>
  <si>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</si>
  <si>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</si>
  <si>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</si>
  <si>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</si>
  <si>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</si>
  <si>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</si>
  <si>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</si>
  <si>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</si>
  <si>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</si>
  <si>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</si>
  <si>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</si>
  <si>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</si>
  <si>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</si>
  <si>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</si>
  <si>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</si>
  <si>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</si>
  <si>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</si>
  <si>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</si>
  <si>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</si>
  <si>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</si>
  <si>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</si>
  <si>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</si>
  <si>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</si>
  <si>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</si>
  <si>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</si>
  <si>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</si>
  <si>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</si>
  <si>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</si>
  <si>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</si>
  <si>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</si>
  <si>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</si>
  <si>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</si>
  <si>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</si>
  <si>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</si>
  <si>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</si>
  <si>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</si>
  <si>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</si>
  <si>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</si>
  <si>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</si>
  <si>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</si>
  <si>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</si>
  <si>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</si>
  <si>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</si>
  <si>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</si>
  <si>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</si>
  <si>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</si>
  <si>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</si>
  <si>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</si>
  <si>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</si>
  <si>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</si>
  <si>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</si>
  <si>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</si>
  <si>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</si>
  <si>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</si>
  <si>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</si>
  <si>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</si>
  <si>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</si>
  <si>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</si>
  <si>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</si>
  <si>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</si>
  <si>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</si>
  <si>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</si>
  <si>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</si>
  <si>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</si>
  <si>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</si>
  <si>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</si>
  <si>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</si>
  <si>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</si>
  <si>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</si>
  <si>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</si>
  <si>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</si>
  <si>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</si>
  <si>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</si>
  <si>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</si>
  <si>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</si>
  <si>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</si>
  <si>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</si>
  <si>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</si>
  <si>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</si>
  <si>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</si>
  <si>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</si>
  <si>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</si>
  <si>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</si>
  <si>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</si>
  <si>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</si>
  <si>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</si>
  <si>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</si>
  <si>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</si>
  <si>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</si>
  <si>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</si>
  <si>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</si>
  <si>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</si>
  <si>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</si>
  <si>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</si>
  <si>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</si>
  <si>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</si>
  <si>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</si>
  <si>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</si>
  <si>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</si>
  <si>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</si>
  <si>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</si>
  <si>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</si>
  <si>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</si>
  <si>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</si>
  <si>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</si>
  <si>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</si>
  <si>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</si>
  <si>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</si>
  <si>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</si>
  <si>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</si>
  <si>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</si>
  <si>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</si>
  <si>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</si>
  <si>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</si>
  <si>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</si>
  <si>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</si>
  <si>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</si>
  <si>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</si>
  <si>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</si>
  <si>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</si>
  <si>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</si>
  <si>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</si>
  <si>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</si>
  <si>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</si>
  <si>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</si>
  <si>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</si>
  <si>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</si>
  <si>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</si>
  <si>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</si>
  <si>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</si>
  <si>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</si>
  <si>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</si>
  <si>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</si>
  <si>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</si>
  <si>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</si>
  <si>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</si>
  <si>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</si>
  <si>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</si>
  <si>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</si>
  <si>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</si>
  <si>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</si>
  <si>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</si>
  <si>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</si>
  <si>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</si>
  <si>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</si>
  <si>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</si>
  <si>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</si>
  <si>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</si>
  <si>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</si>
  <si>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</si>
  <si>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</si>
  <si>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</si>
  <si>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</si>
  <si>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</si>
  <si>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</si>
  <si>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</si>
  <si>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</si>
  <si>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</si>
  <si>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</si>
  <si>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</si>
  <si>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</si>
  <si>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</si>
  <si>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</si>
  <si>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</si>
  <si>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</si>
  <si>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</si>
  <si>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</si>
  <si>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</si>
  <si>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</si>
  <si>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</si>
  <si>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</si>
  <si>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</si>
  <si>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</si>
  <si>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</si>
  <si>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</si>
  <si>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</si>
  <si>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</si>
  <si>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</si>
  <si>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</si>
  <si>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</si>
  <si>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</si>
  <si>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</si>
  <si>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</si>
  <si>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</si>
  <si>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</si>
  <si>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</si>
  <si>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</si>
  <si>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</si>
  <si>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</si>
  <si>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</si>
  <si>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</si>
  <si>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</si>
  <si>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</si>
  <si>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</si>
  <si>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</si>
  <si>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</si>
  <si>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</si>
  <si>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</si>
  <si>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</si>
  <si>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</si>
  <si>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</si>
  <si>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</si>
  <si>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</si>
  <si>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</si>
  <si>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</si>
  <si>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</si>
  <si>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</si>
  <si>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</si>
  <si>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</si>
  <si>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</si>
  <si>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</si>
  <si>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</si>
  <si>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</si>
  <si>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</si>
  <si>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</si>
  <si>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</si>
  <si>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</si>
  <si>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</si>
  <si>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</si>
  <si>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</si>
  <si>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</si>
  <si>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</si>
  <si>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</si>
  <si>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</si>
  <si>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</si>
  <si>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</si>
  <si>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</si>
  <si>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</si>
  <si>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</si>
  <si>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</si>
  <si>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</si>
  <si>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</si>
  <si>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</si>
  <si>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</si>
  <si>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</si>
  <si>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</si>
  <si>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</si>
  <si>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</si>
  <si>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</si>
  <si>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</si>
  <si>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</si>
  <si>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</si>
  <si>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</si>
  <si>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</si>
  <si>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</si>
  <si>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</si>
  <si>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</si>
  <si>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</si>
  <si>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</si>
  <si>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</si>
  <si>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</si>
  <si>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</si>
  <si>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</si>
  <si>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</si>
  <si>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</si>
  <si>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</si>
  <si>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</si>
  <si>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</si>
  <si>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</si>
  <si>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</si>
  <si>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</si>
  <si>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</si>
  <si>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</si>
  <si>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</si>
  <si>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</si>
  <si>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</si>
  <si>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</si>
  <si>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</si>
  <si>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</si>
  <si>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</si>
  <si>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</si>
  <si>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</si>
  <si>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</si>
  <si>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</si>
  <si>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</si>
  <si>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</si>
  <si>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</si>
  <si>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</si>
  <si>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</si>
  <si>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</si>
  <si>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</si>
  <si>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</si>
  <si>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</si>
  <si>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</si>
  <si>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</si>
  <si>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</si>
  <si>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</si>
  <si>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</si>
  <si>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</si>
  <si>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</si>
  <si>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</si>
  <si>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</si>
  <si>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</si>
  <si>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</si>
  <si>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</si>
  <si>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</si>
  <si>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</si>
  <si>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</si>
  <si>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</si>
  <si>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</si>
  <si>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</si>
  <si>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</si>
  <si>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</si>
  <si>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</si>
  <si>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</si>
  <si>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</si>
  <si>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</si>
  <si>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</si>
  <si>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</si>
  <si>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</si>
  <si>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</si>
  <si>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</si>
  <si>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</si>
  <si>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</si>
  <si>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</si>
  <si>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</si>
  <si>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</si>
  <si>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</si>
  <si>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</si>
  <si>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</si>
  <si>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</si>
  <si>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</si>
  <si>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</si>
  <si>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</si>
  <si>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</si>
  <si>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</si>
  <si>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</si>
  <si>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</si>
  <si>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</si>
  <si>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</si>
  <si>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</si>
  <si>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</si>
  <si>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</si>
  <si>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</si>
  <si>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</si>
  <si>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</si>
  <si>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</si>
  <si>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</si>
  <si>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</si>
  <si>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</si>
  <si>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</si>
  <si>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</si>
  <si>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</si>
  <si>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</si>
  <si>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</si>
  <si>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</si>
  <si>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</si>
  <si>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</si>
  <si>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</si>
  <si>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</si>
  <si>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</si>
  <si>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</si>
  <si>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</si>
  <si>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</si>
  <si>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</si>
  <si>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</si>
  <si>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</si>
  <si>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</si>
  <si>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</si>
  <si>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</si>
  <si>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</si>
  <si>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</si>
  <si>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</si>
  <si>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</si>
  <si>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</si>
  <si>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</si>
  <si>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</si>
  <si>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</si>
  <si>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</si>
  <si>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</si>
  <si>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</si>
  <si>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</si>
  <si>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</si>
  <si>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</si>
  <si>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</si>
  <si>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</si>
  <si>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</si>
  <si>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</si>
  <si>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</si>
  <si>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</si>
  <si>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</si>
  <si>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</si>
  <si>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</si>
  <si>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</si>
  <si>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</si>
  <si>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</si>
  <si>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</si>
  <si>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</si>
  <si>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</si>
  <si>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</si>
  <si>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</si>
  <si>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</si>
  <si>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</si>
  <si>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</si>
  <si>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</si>
  <si>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</si>
  <si>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</si>
  <si>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</si>
  <si>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</si>
  <si>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</si>
  <si>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</si>
  <si>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</si>
  <si>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</si>
  <si>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</si>
  <si>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</si>
  <si>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</si>
  <si>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</si>
  <si>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</si>
  <si>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</si>
  <si>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</si>
  <si>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</si>
  <si>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</si>
  <si>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</si>
  <si>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</si>
  <si>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</si>
  <si>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</si>
  <si>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</si>
  <si>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</si>
  <si>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</si>
  <si>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</si>
  <si>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</si>
  <si>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</si>
  <si>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</si>
  <si>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</si>
  <si>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</si>
  <si>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</si>
  <si>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</si>
  <si>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</si>
  <si>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</si>
  <si>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</si>
  <si>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</si>
  <si>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</si>
  <si>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</si>
  <si>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</si>
  <si>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</si>
  <si>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</si>
  <si>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</si>
  <si>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</si>
  <si>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</si>
  <si>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</si>
  <si>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</si>
  <si>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</si>
  <si>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</si>
  <si>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</si>
  <si>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</si>
  <si>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</si>
  <si>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</si>
  <si>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</si>
  <si>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</si>
  <si>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</si>
  <si>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</si>
  <si>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</si>
  <si>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</si>
  <si>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</si>
  <si>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</si>
  <si>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</si>
  <si>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</si>
  <si>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</si>
  <si>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</si>
  <si>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</si>
  <si>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</si>
  <si>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</si>
  <si>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</si>
  <si>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</si>
  <si>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</si>
  <si>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</si>
  <si>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</si>
  <si>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</si>
  <si>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</si>
  <si>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</si>
  <si>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</si>
  <si>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</si>
  <si>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</si>
  <si>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</si>
  <si>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</si>
  <si>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</si>
  <si>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</si>
  <si>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</si>
  <si>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</si>
  <si>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</si>
  <si>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</si>
  <si>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</si>
  <si>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</si>
  <si>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</si>
  <si>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</si>
  <si>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</si>
  <si>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</si>
  <si>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</si>
  <si>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</si>
  <si>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</si>
  <si>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</si>
  <si>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</si>
  <si>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</si>
  <si>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</si>
  <si>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</si>
  <si>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</si>
  <si>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</si>
  <si>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</si>
  <si>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</si>
  <si>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</si>
  <si>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</si>
  <si>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</si>
  <si>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</si>
  <si>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</si>
  <si>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</si>
  <si>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</si>
  <si>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</si>
  <si>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</si>
  <si>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</si>
  <si>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</si>
  <si>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</si>
  <si>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</si>
  <si>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</si>
  <si>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</si>
  <si>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</si>
  <si>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</si>
  <si>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</si>
  <si>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</si>
  <si>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</si>
  <si>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</si>
  <si>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</si>
  <si>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</si>
  <si>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</si>
  <si>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</si>
  <si>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</si>
  <si>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</si>
  <si>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</si>
  <si>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</si>
  <si>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</si>
  <si>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</si>
  <si>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</si>
  <si>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</si>
  <si>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</si>
  <si>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</si>
  <si>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</si>
  <si>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</si>
  <si>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</si>
  <si>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</si>
  <si>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</si>
  <si>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</si>
  <si>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</si>
  <si>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</si>
  <si>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</si>
  <si>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</si>
  <si>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</si>
  <si>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</si>
  <si>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</si>
  <si>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</si>
  <si>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</si>
  <si>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</si>
  <si>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</si>
  <si>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</si>
  <si>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</si>
  <si>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</si>
  <si>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</si>
  <si>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</si>
  <si>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</si>
  <si>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</si>
  <si>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</si>
  <si>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</si>
  <si>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</si>
  <si>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</si>
  <si>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</si>
  <si>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</si>
  <si>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</si>
  <si>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</si>
  <si>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</si>
  <si>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</si>
  <si>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</si>
  <si>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</si>
  <si>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</si>
  <si>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</si>
  <si>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</si>
  <si>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</si>
  <si>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</si>
  <si>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</si>
  <si>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</si>
  <si>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</si>
  <si>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</si>
  <si>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</si>
  <si>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</si>
  <si>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</si>
  <si>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</si>
  <si>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</si>
  <si>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</si>
  <si>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</si>
  <si>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</si>
  <si>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</si>
  <si>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</si>
  <si>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</si>
  <si>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</si>
  <si>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</si>
  <si>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</si>
  <si>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</si>
  <si>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</si>
  <si>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</si>
  <si>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</si>
  <si>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</si>
  <si>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</si>
  <si>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</si>
  <si>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</si>
  <si>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</si>
  <si>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</si>
  <si>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</si>
  <si>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</si>
  <si>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</si>
  <si>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</si>
  <si>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</si>
  <si>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</si>
  <si>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</si>
  <si>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</si>
  <si>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</si>
  <si>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</si>
  <si>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</si>
  <si>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</si>
  <si>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</si>
  <si>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</si>
  <si>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</si>
  <si>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</si>
  <si>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</si>
  <si>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</si>
  <si>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</si>
  <si>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</si>
  <si>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</si>
  <si>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</si>
  <si>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</si>
  <si>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</si>
  <si>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</si>
  <si>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</si>
  <si>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</si>
  <si>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</si>
  <si>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</si>
  <si>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</si>
  <si>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</si>
  <si>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</si>
  <si>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</si>
  <si>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</si>
  <si>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</si>
  <si>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</si>
  <si>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</si>
  <si>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</si>
  <si>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</si>
  <si>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</si>
  <si>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</si>
  <si>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</si>
  <si>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</si>
  <si>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</si>
  <si>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</si>
  <si>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</si>
  <si>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</si>
  <si>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</si>
  <si>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</si>
  <si>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</si>
  <si>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</si>
  <si>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</si>
  <si>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</si>
  <si>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</si>
  <si>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</si>
  <si>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</si>
  <si>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</si>
  <si>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</si>
  <si>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</si>
  <si>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</si>
  <si>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</si>
  <si>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</si>
  <si>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</si>
  <si>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</si>
  <si>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</si>
  <si>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</si>
  <si>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</si>
  <si>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</si>
  <si>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</si>
  <si>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</si>
  <si>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</si>
  <si>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</si>
  <si>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</si>
  <si>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</si>
  <si>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</si>
  <si>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</si>
  <si>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</si>
  <si>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</si>
  <si>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</si>
  <si>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</si>
  <si>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</si>
  <si>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</si>
  <si>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</si>
  <si>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</si>
  <si>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</si>
  <si>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</si>
  <si>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</si>
  <si>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</si>
  <si>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</si>
  <si>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</si>
  <si>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</si>
  <si>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</si>
  <si>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</si>
  <si>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</si>
  <si>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</si>
  <si>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</si>
  <si>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</si>
  <si>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</si>
  <si>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</si>
  <si>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</si>
  <si>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</si>
  <si>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</si>
  <si>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</si>
  <si>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</si>
  <si>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</si>
  <si>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</si>
  <si>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</si>
  <si>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</si>
  <si>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</si>
  <si>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</si>
  <si>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</si>
  <si>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</si>
  <si>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</si>
  <si>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</si>
  <si>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</si>
  <si>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</si>
  <si>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</si>
  <si>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</si>
  <si>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</si>
  <si>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</si>
  <si>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</si>
  <si>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</si>
  <si>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</si>
  <si>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</si>
  <si>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</si>
  <si>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</si>
  <si>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</si>
  <si>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</si>
  <si>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</si>
  <si>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</si>
  <si>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</si>
  <si>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</si>
  <si>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</si>
  <si>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</si>
  <si>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</si>
  <si>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</si>
  <si>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</si>
  <si>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</si>
  <si>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</si>
  <si>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</si>
  <si>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</si>
  <si>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</si>
  <si>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</si>
  <si>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</si>
  <si>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</si>
  <si>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</si>
  <si>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</si>
  <si>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</si>
  <si>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</si>
  <si>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</si>
  <si>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</si>
  <si>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</si>
  <si>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</si>
  <si>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</si>
  <si>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</si>
  <si>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</si>
  <si>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</si>
  <si>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</si>
  <si>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</si>
  <si>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</si>
  <si>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</si>
  <si>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</si>
  <si>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</si>
  <si>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</si>
  <si>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</si>
  <si>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</si>
  <si>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</si>
  <si>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</si>
  <si>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</si>
  <si>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</si>
  <si>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</si>
  <si>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</si>
  <si>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</si>
  <si>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</si>
  <si>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</si>
  <si>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</si>
  <si>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</si>
  <si>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</si>
  <si>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</si>
  <si>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</si>
  <si>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</si>
  <si>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</si>
  <si>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</si>
  <si>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</si>
  <si>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</si>
  <si>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</si>
  <si>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</si>
  <si>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</si>
  <si>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</si>
  <si>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</si>
  <si>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</si>
  <si>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</si>
  <si>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</si>
  <si>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</si>
  <si>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</si>
  <si>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</si>
  <si>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</si>
  <si>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</si>
  <si>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</si>
  <si>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</si>
  <si>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</si>
  <si>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</si>
  <si>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</si>
  <si>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</si>
  <si>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</si>
  <si>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</si>
  <si>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</si>
  <si>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</si>
  <si>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</si>
  <si>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</si>
  <si>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</si>
  <si>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</si>
  <si>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</si>
  <si>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</si>
  <si>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</si>
  <si>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</si>
  <si>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</si>
  <si>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</si>
  <si>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</si>
  <si>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</si>
  <si>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</si>
  <si>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</si>
  <si>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</si>
  <si>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</si>
  <si>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</si>
  <si>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</si>
  <si>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</si>
  <si>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</si>
  <si>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</si>
  <si>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</si>
  <si>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</si>
  <si>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</si>
  <si>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</si>
  <si>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</si>
  <si>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</si>
  <si>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</si>
  <si>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</si>
  <si>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</si>
  <si>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</si>
  <si>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</si>
  <si>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</si>
  <si>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</si>
  <si>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</si>
  <si>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</si>
  <si>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</si>
  <si>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</si>
  <si>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</si>
  <si>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</si>
  <si>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</si>
  <si>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</si>
  <si>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</si>
  <si>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</si>
  <si>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</si>
  <si>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</si>
  <si>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</si>
  <si>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</si>
  <si>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</si>
  <si>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</si>
  <si>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</si>
  <si>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</si>
  <si>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</si>
  <si>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</si>
  <si>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</si>
  <si>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</si>
  <si>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</si>
  <si>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</si>
  <si>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</si>
  <si>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</si>
  <si>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</si>
  <si>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</si>
  <si>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</si>
  <si>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</si>
  <si>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</si>
  <si>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</si>
  <si>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</si>
  <si>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</si>
  <si>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</si>
  <si>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</si>
  <si>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</si>
  <si>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</si>
  <si>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</si>
  <si>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</si>
  <si>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</si>
  <si>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</si>
  <si>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</si>
  <si>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</si>
  <si>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</si>
  <si>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</si>
  <si>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</si>
  <si>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</si>
  <si>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</si>
  <si>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</si>
  <si>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</si>
  <si>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</si>
  <si>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</si>
  <si>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</si>
  <si>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</si>
  <si>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</si>
  <si>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</si>
  <si>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</si>
  <si>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</si>
  <si>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</si>
  <si>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</si>
  <si>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</si>
  <si>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</si>
  <si>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</si>
  <si>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</si>
  <si>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</si>
  <si>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</si>
  <si>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</si>
  <si>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</si>
  <si>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</si>
  <si>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</si>
  <si>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</si>
  <si>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</si>
  <si>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</si>
  <si>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</si>
  <si>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</si>
  <si>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</si>
  <si>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</si>
  <si>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</si>
  <si>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</si>
  <si>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</si>
  <si>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</si>
  <si>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</si>
  <si>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</si>
  <si>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</si>
  <si>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</si>
  <si>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</si>
  <si>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</si>
  <si>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</si>
  <si>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</si>
  <si>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</si>
  <si>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</si>
  <si>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</si>
  <si>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</si>
  <si>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</si>
  <si>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</si>
  <si>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</si>
  <si>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</si>
  <si>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</si>
  <si>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</si>
  <si>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</si>
  <si>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</si>
  <si>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</si>
  <si>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</si>
  <si>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</si>
  <si>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</si>
  <si>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</si>
  <si>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</si>
  <si>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</si>
  <si>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</si>
  <si>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</si>
  <si>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</si>
  <si>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</si>
  <si>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</si>
  <si>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</si>
  <si>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</si>
  <si>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</si>
  <si>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</si>
  <si>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</si>
  <si>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</si>
  <si>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</si>
  <si>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</si>
  <si>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</si>
  <si>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</si>
  <si>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</si>
  <si>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</si>
  <si>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</si>
  <si>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</si>
  <si>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</si>
  <si>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</si>
  <si>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</si>
  <si>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</si>
  <si>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</si>
  <si>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</si>
  <si>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</si>
  <si>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</si>
  <si>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</si>
  <si>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</si>
  <si>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</si>
  <si>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</si>
  <si>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</si>
  <si>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</si>
  <si>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</si>
  <si>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</si>
  <si>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</si>
  <si>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</si>
  <si>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</si>
  <si>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</si>
  <si>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</si>
  <si>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</si>
  <si>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</si>
  <si>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</si>
  <si>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</si>
  <si>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</si>
  <si>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</si>
  <si>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</si>
  <si>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</si>
  <si>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</si>
  <si>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</si>
  <si>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</si>
  <si>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</si>
  <si>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</si>
  <si>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</si>
  <si>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</si>
  <si>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</si>
  <si>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</si>
  <si>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</si>
  <si>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</si>
  <si>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</si>
  <si>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</si>
  <si>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</si>
  <si>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</si>
  <si>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</si>
  <si>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</si>
  <si>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</si>
  <si>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</si>
  <si>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</si>
  <si>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</si>
  <si>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</si>
  <si>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</si>
  <si>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</si>
  <si>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</si>
  <si>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</si>
  <si>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</si>
  <si>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</si>
  <si>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</si>
  <si>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</si>
  <si>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</si>
  <si>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</si>
  <si>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</si>
  <si>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</si>
  <si>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</si>
  <si>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</si>
  <si>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</si>
  <si>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</si>
  <si>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</si>
  <si>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</si>
  <si>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</si>
  <si>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</si>
  <si>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</si>
  <si>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</si>
  <si>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</si>
  <si>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</si>
  <si>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</si>
  <si>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</si>
  <si>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</si>
  <si>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</si>
  <si>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</si>
  <si>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</si>
  <si>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</si>
  <si>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</si>
  <si>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</si>
  <si>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</si>
  <si>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</si>
  <si>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</si>
  <si>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</si>
  <si>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</si>
  <si>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</si>
  <si>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</si>
  <si>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</si>
  <si>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</si>
  <si>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</si>
  <si>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</si>
  <si>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</si>
  <si>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</si>
  <si>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</si>
  <si>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</si>
  <si>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</si>
  <si>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</si>
  <si>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</si>
  <si>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</si>
  <si>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</si>
  <si>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</si>
  <si>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</si>
  <si>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</si>
  <si>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</si>
  <si>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</si>
  <si>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</si>
  <si>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</si>
  <si>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</si>
  <si>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</si>
  <si>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</si>
  <si>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</si>
  <si>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</si>
  <si>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</si>
  <si>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</si>
  <si>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</si>
  <si>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</si>
  <si>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</si>
  <si>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</si>
  <si>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</si>
  <si>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</si>
  <si>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</si>
  <si>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</si>
  <si>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</si>
  <si>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</si>
  <si>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</si>
  <si>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</si>
  <si>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</si>
  <si>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</si>
  <si>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</si>
  <si>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</si>
  <si>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</si>
  <si>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</si>
  <si>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</si>
  <si>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</si>
  <si>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</si>
  <si>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</si>
  <si>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</si>
  <si>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</si>
  <si>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</si>
  <si>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</si>
  <si>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</si>
  <si>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</si>
  <si>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</si>
  <si>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</si>
  <si>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</si>
  <si>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</si>
  <si>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</si>
  <si>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</si>
  <si>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</si>
  <si>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</si>
  <si>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</si>
  <si>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</si>
  <si>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</si>
  <si>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</si>
  <si>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</si>
  <si>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</si>
  <si>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</si>
  <si>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</si>
  <si>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</si>
  <si>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</si>
  <si>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</si>
  <si>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</si>
  <si>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</si>
  <si>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</si>
  <si>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</si>
  <si>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</si>
  <si>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</si>
  <si>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</si>
  <si>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</si>
  <si>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</si>
  <si>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</si>
  <si>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</si>
  <si>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</si>
  <si>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</si>
  <si>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</si>
  <si>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</si>
  <si>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</si>
  <si>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</si>
  <si>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</si>
  <si>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</si>
  <si>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</si>
  <si>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</si>
  <si>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</si>
  <si>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</si>
  <si>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</si>
  <si>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</si>
  <si>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</si>
  <si>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</si>
  <si>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</si>
  <si>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</si>
  <si>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</si>
  <si>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</si>
  <si>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</si>
  <si>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</si>
  <si>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</si>
  <si>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</si>
  <si>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</si>
  <si>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</si>
  <si>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</si>
  <si>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</si>
  <si>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</si>
  <si>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</si>
  <si>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</si>
  <si>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</si>
  <si>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</si>
  <si>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</si>
  <si>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</si>
  <si>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</si>
  <si>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</si>
  <si>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</si>
  <si>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</si>
  <si>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</si>
  <si>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</si>
  <si>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</si>
  <si>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</si>
  <si>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</si>
  <si>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</si>
  <si>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</si>
  <si>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</si>
  <si>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</si>
  <si>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</si>
  <si>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</si>
  <si>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</si>
  <si>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</si>
  <si>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</si>
  <si>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</si>
  <si>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</si>
  <si>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</si>
  <si>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</si>
  <si>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</si>
  <si>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</si>
  <si>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</si>
  <si>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</si>
  <si>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</si>
  <si>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</si>
  <si>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</si>
  <si>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</si>
  <si>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</si>
  <si>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</si>
  <si>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</si>
  <si>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</si>
  <si>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</si>
  <si>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</si>
  <si>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</si>
  <si>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</si>
  <si>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</si>
  <si>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</si>
  <si>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</si>
  <si>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</si>
  <si>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</si>
  <si>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</si>
  <si>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</si>
  <si>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</si>
  <si>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</si>
  <si>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</si>
  <si>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</si>
  <si>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</si>
  <si>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</si>
  <si>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</si>
  <si>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</si>
  <si>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</si>
  <si>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</si>
  <si>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</si>
  <si>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</si>
  <si>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</si>
  <si>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</si>
  <si>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</si>
  <si>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</si>
  <si>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</si>
  <si>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</si>
  <si>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</si>
  <si>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</si>
  <si>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</si>
  <si>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</si>
  <si>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</si>
  <si>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</si>
  <si>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</si>
  <si>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</si>
  <si>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</si>
  <si>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</si>
  <si>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</si>
  <si>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</si>
  <si>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</si>
  <si>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</si>
  <si>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</si>
  <si>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</si>
  <si>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</si>
  <si>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</si>
  <si>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</si>
  <si>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</si>
  <si>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</si>
  <si>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</si>
  <si>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</si>
  <si>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</si>
  <si>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</si>
  <si>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</si>
  <si>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</si>
  <si>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</si>
  <si>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</si>
  <si>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</si>
  <si>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</si>
  <si>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</si>
  <si>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</si>
  <si>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</si>
  <si>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</si>
  <si>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</si>
  <si>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</si>
  <si>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</si>
  <si>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</si>
  <si>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</si>
  <si>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</si>
  <si>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</si>
  <si>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</si>
  <si>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</si>
  <si>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</si>
  <si>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</si>
  <si>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</si>
  <si>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</si>
  <si>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</si>
  <si>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</si>
  <si>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</si>
  <si>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</si>
  <si>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</si>
  <si>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</si>
  <si>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</si>
  <si>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</si>
  <si>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</si>
  <si>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</si>
  <si>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</si>
  <si>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</si>
  <si>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</si>
  <si>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</si>
  <si>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</si>
  <si>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</si>
  <si>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</si>
  <si>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</si>
  <si>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</si>
  <si>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</si>
  <si>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</si>
  <si>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</si>
  <si>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</si>
  <si>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</si>
  <si>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</si>
  <si>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</si>
  <si>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</si>
  <si>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</si>
  <si>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</si>
  <si>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</si>
  <si>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</si>
  <si>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</si>
  <si>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</si>
  <si>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</si>
  <si>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</si>
  <si>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</si>
  <si>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</si>
  <si>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</si>
  <si>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</si>
  <si>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</si>
  <si>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</si>
  <si>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</si>
  <si>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</si>
  <si>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</si>
  <si>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</si>
  <si>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</si>
  <si>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</si>
  <si>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</si>
  <si>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</si>
  <si>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</si>
  <si>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</si>
  <si>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</si>
  <si>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</si>
  <si>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</si>
  <si>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</si>
  <si>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</si>
  <si>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</si>
  <si>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</si>
  <si>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</si>
  <si>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</si>
  <si>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</si>
  <si>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</si>
  <si>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</si>
  <si>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</si>
  <si>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</si>
  <si>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</si>
  <si>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</si>
  <si>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</si>
  <si>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</si>
  <si>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</si>
  <si>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</si>
  <si>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</si>
  <si>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</si>
  <si>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</si>
  <si>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</si>
  <si>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</si>
  <si>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</si>
  <si>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</si>
  <si>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</si>
  <si>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</si>
  <si>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</si>
  <si>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</si>
  <si>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</si>
  <si>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</si>
  <si>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</si>
  <si>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</si>
  <si>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</si>
  <si>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</si>
  <si>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</si>
  <si>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</si>
  <si>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</si>
  <si>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</si>
  <si>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</si>
  <si>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</si>
  <si>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</si>
  <si>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</si>
  <si>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</si>
  <si>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</si>
  <si>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</si>
  <si>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</si>
  <si>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</si>
  <si>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</si>
  <si>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</si>
  <si>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</si>
  <si>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</si>
  <si>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</si>
  <si>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</si>
  <si>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</si>
  <si>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</si>
  <si>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</si>
  <si>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</si>
  <si>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</si>
  <si>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</si>
  <si>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</si>
  <si>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</si>
  <si>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</si>
  <si>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</si>
  <si>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</si>
  <si>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</si>
  <si>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</si>
  <si>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</si>
  <si>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</si>
  <si>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</si>
  <si>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</si>
  <si>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</si>
  <si>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</si>
  <si>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</si>
  <si>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</si>
  <si>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</si>
  <si>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</si>
  <si>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</si>
  <si>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</si>
  <si>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</si>
  <si>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</si>
  <si>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</si>
  <si>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</si>
  <si>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</si>
  <si>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</si>
  <si>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</si>
  <si>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</si>
  <si>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</si>
  <si>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</si>
  <si>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</si>
  <si>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</si>
  <si>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</si>
  <si>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</si>
  <si>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</si>
  <si>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</si>
  <si>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</si>
  <si>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</si>
  <si>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</si>
  <si>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</si>
  <si>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</si>
  <si>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</si>
  <si>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</si>
  <si>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</si>
  <si>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</si>
  <si>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</si>
  <si>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</si>
  <si>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</si>
  <si>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</si>
  <si>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</si>
  <si>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</si>
  <si>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</si>
  <si>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</si>
  <si>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</si>
  <si>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</si>
  <si>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</si>
  <si>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</si>
  <si>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</si>
  <si>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</si>
  <si>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</si>
  <si>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</si>
  <si>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</si>
  <si>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</si>
  <si>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</si>
  <si>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</si>
  <si>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</si>
  <si>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</si>
  <si>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</si>
  <si>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</si>
  <si>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</si>
  <si>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</si>
  <si>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</si>
  <si>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</si>
  <si>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</si>
  <si>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</si>
  <si>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</si>
  <si>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</si>
  <si>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</si>
  <si>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</si>
  <si>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</si>
  <si>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</si>
  <si>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</si>
  <si>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</si>
  <si>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</si>
  <si>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</si>
  <si>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</si>
  <si>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</si>
  <si>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</si>
  <si>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</si>
  <si>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</si>
  <si>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</si>
  <si>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</si>
  <si>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</si>
  <si>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</si>
  <si>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</si>
  <si>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</si>
  <si>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</si>
  <si>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</si>
  <si>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</si>
  <si>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</si>
  <si>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</si>
  <si>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</si>
  <si>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</si>
  <si>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</si>
  <si>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</si>
  <si>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</si>
  <si>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</si>
  <si>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</si>
  <si>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</si>
  <si>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</si>
  <si>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</si>
  <si>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</si>
  <si>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</si>
  <si>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</si>
  <si>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</si>
  <si>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</si>
  <si>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</si>
  <si>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</si>
  <si>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</si>
  <si>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</si>
  <si>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</si>
  <si>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</si>
  <si>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</si>
  <si>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</si>
  <si>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</si>
  <si>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</si>
  <si>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</si>
  <si>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</si>
  <si>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</si>
  <si>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</si>
  <si>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</si>
  <si>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</si>
  <si>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</si>
  <si>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</si>
  <si>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</si>
  <si>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</si>
  <si>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</si>
  <si>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</si>
  <si>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</si>
  <si>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</si>
  <si>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</si>
  <si>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</si>
  <si>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</si>
  <si>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</si>
  <si>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</si>
  <si>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</si>
  <si>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</si>
  <si>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</si>
  <si>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</si>
  <si>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</si>
  <si>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</si>
  <si>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</si>
  <si>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</si>
  <si>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</si>
  <si>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</si>
  <si>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</si>
  <si>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</si>
  <si>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</si>
  <si>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</si>
  <si>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</si>
  <si>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</si>
  <si>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</si>
  <si>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</si>
  <si>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</si>
  <si>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</si>
  <si>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</si>
  <si>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</si>
  <si>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</si>
  <si>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</si>
  <si>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</si>
  <si>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</si>
  <si>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</si>
  <si>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</si>
  <si>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</si>
  <si>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</si>
  <si>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</si>
  <si>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</si>
  <si>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</si>
  <si>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</si>
  <si>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</si>
  <si>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</si>
  <si>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</si>
  <si>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</si>
  <si>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</si>
  <si>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</si>
  <si>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</si>
  <si>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</si>
  <si>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</si>
  <si>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</si>
  <si>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</si>
  <si>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</si>
  <si>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</si>
  <si>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</si>
  <si>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</si>
  <si>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</si>
  <si>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</si>
  <si>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</si>
  <si>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</si>
  <si>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</si>
  <si>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</si>
  <si>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</si>
  <si>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</si>
  <si>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</si>
  <si>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</si>
  <si>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</si>
  <si>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</si>
  <si>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</si>
  <si>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</si>
  <si>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</si>
  <si>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</si>
  <si>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</si>
  <si>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</si>
  <si>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</si>
  <si>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</si>
  <si>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</si>
  <si>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</si>
  <si>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</si>
  <si>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</si>
  <si>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</si>
  <si>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</si>
  <si>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</si>
  <si>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</si>
  <si>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</si>
  <si>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</si>
  <si>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</si>
  <si>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</si>
  <si>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</si>
  <si>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</si>
  <si>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</si>
  <si>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</si>
  <si>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</si>
  <si>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</si>
  <si>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</si>
  <si>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</si>
  <si>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</si>
  <si>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</si>
  <si>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</si>
  <si>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</si>
  <si>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</si>
  <si>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</si>
  <si>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</si>
  <si>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</si>
  <si>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</si>
  <si>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</si>
  <si>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</si>
  <si>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</si>
  <si>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</si>
  <si>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</si>
  <si>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</si>
  <si>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</si>
  <si>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</si>
  <si>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</si>
  <si>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</si>
  <si>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</si>
  <si>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</si>
  <si>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</si>
  <si>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</si>
  <si>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</si>
  <si>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</si>
  <si>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</si>
  <si>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</si>
  <si>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</si>
  <si>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</si>
  <si>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</si>
  <si>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</si>
  <si>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</si>
  <si>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</si>
  <si>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</si>
  <si>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</si>
  <si>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</si>
  <si>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</si>
  <si>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</si>
  <si>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</si>
  <si>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</si>
  <si>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</si>
  <si>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</si>
  <si>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</si>
  <si>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</si>
  <si>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</si>
  <si>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</si>
  <si>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</si>
  <si>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</si>
  <si>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</si>
  <si>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</si>
  <si>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</si>
  <si>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</si>
  <si>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</si>
  <si>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</si>
  <si>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</si>
  <si>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</si>
  <si>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</si>
  <si>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</si>
  <si>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</si>
  <si>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</si>
  <si>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</si>
  <si>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</si>
  <si>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</si>
  <si>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</si>
  <si>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</si>
  <si>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</si>
  <si>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</si>
  <si>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</si>
  <si>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</si>
  <si>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</si>
  <si>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</si>
  <si>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</si>
  <si>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</si>
  <si>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</si>
  <si>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</si>
  <si>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</si>
  <si>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</si>
  <si>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</si>
  <si>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</si>
  <si>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</si>
  <si>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</si>
  <si>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</si>
  <si>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</si>
  <si>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</si>
  <si>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</si>
  <si>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</si>
  <si>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</si>
  <si>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</si>
  <si>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</si>
  <si>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</si>
  <si>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</si>
  <si>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</si>
  <si>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</si>
  <si>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</si>
  <si>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</si>
  <si>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</si>
  <si>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</si>
  <si>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</si>
  <si>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</si>
  <si>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</si>
  <si>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</si>
  <si>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</si>
  <si>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</si>
  <si>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</si>
  <si>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</si>
  <si>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</si>
  <si>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</si>
  <si>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</si>
  <si>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</si>
  <si>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</si>
  <si>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</si>
  <si>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</si>
  <si>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</si>
  <si>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</si>
  <si>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</si>
  <si>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</si>
  <si>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</si>
  <si>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</si>
  <si>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</si>
  <si>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</si>
  <si>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</si>
  <si>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</si>
  <si>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</si>
  <si>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</si>
  <si>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</si>
  <si>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</si>
  <si>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</si>
  <si>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</si>
  <si>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</si>
  <si>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</si>
  <si>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</si>
  <si>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</si>
  <si>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</si>
  <si>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</si>
  <si>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</si>
  <si>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</si>
  <si>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</si>
  <si>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</si>
  <si>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</si>
  <si>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</si>
  <si>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</si>
  <si>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</si>
  <si>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</si>
  <si>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</si>
  <si>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</si>
  <si>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</si>
  <si>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</si>
  <si>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</si>
  <si>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</si>
  <si>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</si>
  <si>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</si>
  <si>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</si>
  <si>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</si>
  <si>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</si>
  <si>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</si>
  <si>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</si>
  <si>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</si>
  <si>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</si>
  <si>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</si>
  <si>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</si>
  <si>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</si>
  <si>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</si>
  <si>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</si>
  <si>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</si>
  <si>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</si>
  <si>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</si>
  <si>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</si>
  <si>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</si>
  <si>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</si>
  <si>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</si>
  <si>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</si>
  <si>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</si>
  <si>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</si>
  <si>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</si>
  <si>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</si>
  <si>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</si>
  <si>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</si>
  <si>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</si>
  <si>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</si>
  <si>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</si>
  <si>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</si>
  <si>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</si>
  <si>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</si>
  <si>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</si>
  <si>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</si>
  <si>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</si>
  <si>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</si>
  <si>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</si>
  <si>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</si>
  <si>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</si>
  <si>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</si>
  <si>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</si>
  <si>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</si>
  <si>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</si>
  <si>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</si>
  <si>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</si>
  <si>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</si>
  <si>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</si>
  <si>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</si>
  <si>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</si>
  <si>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</si>
  <si>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</si>
  <si>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</si>
  <si>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</si>
  <si>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</si>
  <si>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</si>
  <si>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</si>
  <si>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</si>
  <si>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</si>
  <si>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</si>
  <si>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</si>
  <si>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</si>
  <si>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</si>
  <si>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</si>
  <si>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</si>
  <si>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</si>
  <si>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</si>
  <si>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</si>
  <si>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</si>
  <si>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</si>
  <si>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</si>
  <si>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</si>
  <si>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</si>
  <si>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</si>
  <si>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</si>
  <si>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</si>
  <si>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</si>
  <si>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</si>
  <si>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</si>
  <si>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</si>
  <si>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</si>
  <si>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</si>
  <si>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</si>
  <si>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</si>
  <si>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</si>
  <si>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</si>
  <si>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</si>
  <si>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</si>
  <si>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</si>
  <si>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</si>
  <si>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</si>
  <si>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</si>
  <si>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</si>
  <si>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</si>
  <si>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</si>
  <si>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</si>
  <si>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</si>
  <si>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</si>
  <si>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</si>
  <si>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</si>
  <si>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</si>
  <si>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</si>
  <si>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</si>
  <si>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</si>
  <si>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</si>
  <si>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</si>
  <si>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</si>
  <si>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</si>
  <si>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</si>
  <si>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</si>
  <si>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</si>
  <si>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</si>
  <si>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</si>
  <si>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</si>
  <si>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</si>
  <si>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</si>
  <si>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</si>
  <si>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</si>
  <si>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</si>
  <si>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</si>
  <si>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</si>
  <si>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</si>
  <si>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</si>
  <si>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</si>
  <si>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</si>
  <si>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</si>
  <si>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</si>
  <si>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</si>
  <si>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</si>
  <si>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</si>
  <si>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</si>
  <si>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</si>
  <si>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</si>
  <si>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</si>
  <si>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</si>
  <si>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</si>
  <si>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</si>
  <si>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</si>
  <si>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</si>
  <si>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</si>
  <si>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</si>
  <si>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</si>
  <si>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</si>
  <si>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</si>
  <si>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</si>
  <si>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</si>
  <si>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</si>
  <si>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</si>
  <si>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</si>
  <si>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</si>
  <si>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</si>
  <si>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</si>
  <si>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</si>
  <si>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</si>
  <si>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</si>
  <si>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</si>
  <si>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</si>
  <si>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</si>
  <si>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</si>
  <si>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</si>
  <si>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</si>
  <si>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</si>
  <si>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</si>
  <si>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</si>
  <si>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</si>
  <si>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</si>
  <si>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</si>
  <si>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</si>
  <si>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</si>
  <si>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</si>
  <si>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</si>
  <si>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</si>
  <si>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</si>
  <si>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</si>
  <si>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</si>
  <si>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</si>
  <si>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</si>
  <si>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</si>
  <si>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</si>
  <si>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</si>
  <si>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</si>
  <si>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</si>
  <si>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</si>
  <si>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</si>
  <si>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</si>
  <si>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</si>
  <si>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</si>
  <si>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</si>
  <si>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</si>
  <si>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</si>
  <si>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</si>
  <si>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</si>
  <si>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</si>
  <si>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</si>
  <si>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</si>
  <si>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</si>
  <si>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</si>
  <si>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</si>
  <si>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</si>
  <si>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</si>
  <si>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</si>
  <si>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</si>
  <si>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</si>
  <si>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</si>
  <si>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</si>
  <si>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</si>
  <si>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</si>
  <si>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</si>
  <si>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</si>
  <si>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</si>
  <si>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</si>
  <si>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</si>
  <si>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</si>
  <si>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</si>
  <si>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</si>
  <si>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</si>
  <si>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</si>
  <si>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</si>
  <si>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</si>
  <si>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</si>
  <si>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</si>
  <si>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</si>
  <si>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</si>
  <si>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</si>
  <si>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</si>
  <si>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</si>
  <si>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</si>
  <si>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</si>
  <si>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</si>
  <si>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</si>
  <si>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</si>
  <si>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</si>
  <si>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</si>
  <si>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</si>
  <si>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</si>
  <si>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</si>
  <si>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</si>
  <si>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</si>
  <si>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</si>
  <si>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</si>
  <si>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</si>
  <si>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</si>
  <si>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</si>
  <si>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</si>
  <si>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</si>
  <si>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</si>
  <si>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</si>
  <si>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</si>
  <si>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</si>
  <si>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</si>
  <si>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</si>
  <si>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</si>
  <si>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</si>
  <si>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</si>
  <si>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</si>
  <si>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</si>
  <si>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</si>
  <si>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</si>
  <si>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</si>
  <si>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</si>
  <si>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</si>
  <si>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</si>
  <si>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</si>
  <si>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</si>
  <si>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</si>
  <si>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</si>
  <si>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</si>
  <si>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</si>
  <si>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</si>
  <si>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</si>
  <si>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</si>
  <si>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</si>
  <si>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</si>
  <si>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</si>
  <si>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</si>
  <si>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</si>
  <si>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</si>
  <si>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</si>
  <si>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</si>
  <si>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</si>
  <si>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</si>
  <si>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</si>
  <si>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</si>
  <si>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</si>
  <si>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</si>
  <si>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</si>
  <si>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</si>
  <si>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</si>
  <si>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</si>
  <si>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</si>
  <si>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</si>
  <si>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</si>
  <si>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</si>
  <si>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</si>
  <si>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</si>
  <si>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</si>
  <si>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</si>
  <si>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</si>
  <si>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</si>
  <si>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</si>
  <si>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</si>
  <si>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</si>
  <si>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</si>
  <si>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</si>
  <si>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</si>
  <si>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</si>
  <si>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</si>
  <si>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</si>
  <si>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</si>
  <si>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</si>
  <si>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</si>
  <si>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</si>
  <si>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</si>
  <si>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</si>
  <si>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</si>
  <si>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</si>
  <si>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</si>
  <si>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</si>
  <si>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</si>
  <si>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</si>
  <si>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</si>
  <si>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</si>
  <si>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</si>
  <si>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</si>
  <si>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</si>
  <si>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</si>
  <si>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</si>
  <si>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</si>
  <si>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</si>
  <si>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</si>
  <si>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</si>
  <si>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</si>
  <si>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</si>
  <si>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</si>
  <si>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</si>
  <si>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</si>
  <si>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</si>
  <si>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</si>
  <si>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</si>
  <si>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</si>
  <si>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</si>
  <si>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</si>
  <si>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</si>
  <si>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</si>
  <si>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</si>
  <si>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</si>
  <si>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</si>
  <si>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</si>
  <si>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</si>
  <si>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</si>
  <si>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</si>
  <si>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</si>
  <si>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</si>
  <si>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</si>
  <si>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</si>
  <si>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</si>
  <si>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</si>
  <si>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</si>
  <si>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</si>
  <si>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</si>
  <si>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</si>
  <si>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</si>
  <si>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</si>
  <si>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</si>
  <si>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</si>
  <si>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</si>
  <si>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</si>
  <si>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</si>
  <si>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</si>
  <si>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</si>
  <si>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</si>
  <si>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</si>
  <si>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</si>
  <si>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</si>
  <si>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</si>
  <si>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</si>
  <si>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</si>
  <si>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</si>
  <si>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</si>
  <si>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</si>
  <si>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</si>
  <si>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</si>
  <si>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</si>
  <si>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</si>
  <si>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</si>
  <si>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</si>
  <si>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</si>
  <si>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</si>
  <si>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</si>
  <si>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</si>
  <si>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</si>
  <si>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</si>
  <si>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</si>
  <si>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</si>
  <si>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</si>
  <si>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</si>
  <si>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</si>
  <si>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</si>
  <si>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</si>
  <si>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</si>
  <si>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</si>
  <si>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</si>
  <si>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</si>
  <si>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</si>
  <si>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</si>
  <si>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</si>
  <si>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</si>
  <si>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</si>
  <si>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</si>
  <si>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</si>
  <si>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</si>
  <si>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</si>
  <si>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</si>
  <si>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</si>
  <si>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</si>
  <si>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</si>
  <si>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</si>
  <si>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</si>
  <si>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</si>
  <si>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</si>
  <si>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</si>
  <si>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</si>
  <si>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</si>
  <si>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</si>
  <si>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</si>
  <si>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</si>
  <si>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</si>
  <si>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</si>
  <si>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</si>
  <si>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</si>
  <si>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</si>
  <si>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</si>
  <si>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</si>
  <si>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</si>
  <si>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</si>
  <si>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</si>
  <si>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</si>
  <si>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</si>
  <si>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</si>
  <si>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</si>
  <si>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</si>
  <si>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</si>
  <si>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</si>
  <si>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</si>
  <si>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</si>
  <si>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</si>
  <si>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</si>
  <si>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</si>
  <si>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</si>
  <si>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</si>
  <si>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</si>
  <si>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</si>
  <si>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</si>
  <si>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</si>
  <si>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</si>
  <si>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</si>
  <si>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</si>
  <si>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</si>
  <si>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</si>
  <si>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</si>
  <si>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</si>
  <si>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</si>
  <si>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</si>
  <si>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</si>
  <si>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</si>
  <si>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</si>
  <si>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</si>
  <si>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</si>
  <si>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</si>
  <si>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</si>
  <si>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</si>
  <si>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</si>
  <si>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</si>
  <si>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</si>
  <si>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</si>
  <si>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</si>
  <si>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</si>
  <si>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</si>
  <si>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</si>
  <si>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</si>
  <si>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</si>
  <si>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</si>
  <si>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</si>
  <si>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</si>
  <si>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</si>
  <si>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</si>
  <si>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</si>
  <si>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</si>
  <si>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</si>
  <si>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</si>
  <si>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</si>
  <si>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</si>
  <si>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</si>
  <si>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</si>
  <si>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</si>
  <si>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</si>
  <si>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</si>
  <si>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</si>
  <si>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</si>
  <si>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</si>
  <si>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</si>
  <si>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</si>
  <si>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</si>
  <si>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</si>
  <si>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</si>
  <si>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</si>
  <si>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</si>
  <si>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</si>
  <si>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</si>
  <si>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</si>
  <si>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</si>
  <si>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</si>
  <si>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</si>
  <si>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</si>
  <si>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</si>
  <si>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</si>
  <si>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</si>
  <si>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</si>
  <si>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</si>
  <si>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</si>
  <si>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</si>
  <si>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</si>
  <si>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</si>
  <si>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</si>
  <si>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</si>
  <si>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</si>
  <si>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</si>
  <si>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</si>
  <si>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</si>
  <si>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</si>
  <si>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</si>
  <si>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</si>
  <si>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</si>
  <si>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</si>
  <si>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</si>
  <si>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</si>
  <si>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</si>
  <si>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</si>
  <si>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</si>
  <si>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</si>
  <si>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</si>
  <si>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</si>
  <si>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</si>
  <si>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</si>
  <si>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</si>
  <si>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</si>
  <si>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</si>
  <si>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</si>
  <si>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</si>
  <si>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</si>
  <si>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</si>
  <si>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</si>
  <si>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</si>
  <si>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</si>
  <si>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</si>
  <si>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</si>
  <si>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</si>
  <si>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</si>
  <si>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</si>
  <si>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</si>
  <si>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</si>
  <si>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</si>
  <si>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</si>
  <si>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</si>
  <si>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</si>
  <si>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</si>
  <si>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</si>
  <si>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</si>
  <si>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</si>
  <si>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</si>
  <si>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</si>
  <si>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</si>
  <si>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</si>
  <si>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</si>
  <si>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</si>
  <si>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</si>
  <si>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</si>
  <si>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</si>
  <si>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</si>
  <si>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</si>
  <si>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</si>
  <si>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</si>
  <si>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</si>
  <si>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</si>
  <si>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</si>
  <si>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</si>
  <si>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</si>
  <si>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</si>
  <si>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</si>
  <si>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</si>
  <si>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</si>
  <si>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</si>
  <si>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</si>
  <si>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</si>
  <si>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</si>
  <si>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</si>
  <si>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</si>
  <si>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</si>
  <si>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</si>
  <si>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</si>
  <si>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</si>
  <si>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</si>
  <si>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</si>
  <si>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</si>
  <si>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</si>
  <si>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</si>
  <si>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</si>
  <si>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</si>
  <si>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</si>
  <si>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</si>
  <si>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</si>
  <si>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</si>
  <si>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</si>
  <si>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</si>
  <si>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</si>
  <si>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</si>
  <si>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</si>
  <si>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</si>
  <si>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</si>
  <si>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</si>
  <si>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</si>
  <si>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</si>
  <si>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</si>
  <si>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</si>
  <si>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</si>
  <si>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</si>
  <si>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</si>
  <si>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</si>
  <si>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</si>
  <si>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</si>
  <si>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</si>
  <si>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</si>
  <si>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</si>
  <si>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</si>
  <si>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</si>
  <si>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</si>
  <si>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</si>
  <si>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</si>
  <si>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</si>
  <si>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</si>
  <si>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</si>
  <si>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</si>
  <si>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</si>
  <si>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</si>
  <si>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</si>
  <si>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</si>
  <si>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</si>
  <si>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</si>
  <si>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</si>
  <si>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</si>
  <si>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</si>
  <si>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</si>
  <si>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</si>
  <si>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</si>
  <si>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</si>
  <si>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</si>
  <si>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</si>
  <si>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</si>
  <si>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</si>
  <si>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</si>
  <si>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</si>
  <si>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</si>
  <si>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</si>
  <si>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</si>
  <si>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</si>
  <si>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</si>
  <si>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</si>
  <si>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</si>
  <si>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</si>
  <si>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</si>
  <si>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</si>
  <si>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</si>
  <si>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</si>
  <si>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</si>
  <si>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</si>
  <si>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</si>
  <si>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</si>
  <si>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</si>
  <si>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</si>
  <si>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</si>
  <si>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</si>
  <si>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</si>
  <si>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</si>
  <si>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</si>
  <si>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</si>
  <si>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</si>
  <si>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</si>
  <si>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</si>
  <si>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</si>
  <si>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</si>
  <si>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</si>
  <si>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</si>
  <si>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</si>
  <si>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</si>
  <si>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</si>
  <si>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</si>
  <si>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</si>
  <si>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</si>
  <si>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</si>
  <si>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</si>
  <si>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</si>
  <si>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</si>
  <si>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</si>
  <si>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</si>
  <si>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</si>
  <si>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</si>
  <si>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</si>
  <si>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</si>
  <si>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</si>
  <si>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</si>
  <si>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</si>
  <si>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</si>
  <si>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</si>
  <si>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</si>
  <si>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</si>
  <si>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</si>
  <si>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</si>
  <si>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</si>
  <si>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</si>
  <si>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</si>
  <si>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</si>
  <si>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</si>
  <si>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</si>
  <si>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</si>
  <si>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</si>
  <si>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</si>
  <si>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</si>
  <si>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</si>
  <si>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</si>
  <si>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</si>
  <si>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</si>
  <si>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</si>
  <si>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</si>
  <si>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</si>
  <si>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</si>
  <si>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</si>
  <si>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</si>
  <si>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</si>
  <si>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</si>
  <si>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</si>
  <si>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</si>
  <si>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</si>
  <si>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</si>
  <si>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</si>
  <si>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</si>
  <si>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</si>
  <si>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</si>
  <si>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</si>
  <si>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</si>
  <si>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</si>
  <si>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</si>
  <si>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</si>
  <si>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</si>
  <si>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</si>
  <si>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</si>
  <si>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</si>
  <si>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</si>
  <si>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</si>
  <si>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</si>
  <si>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</si>
  <si>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</si>
  <si>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</si>
  <si>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</si>
  <si>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</si>
  <si>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</si>
  <si>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</si>
  <si>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</si>
  <si>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</si>
  <si>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</si>
  <si>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</si>
  <si>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</si>
  <si>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</si>
  <si>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</si>
  <si>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</si>
  <si>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</si>
  <si>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</si>
  <si>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</si>
  <si>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</si>
  <si>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</si>
  <si>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</si>
  <si>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</si>
  <si>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</si>
  <si>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</si>
  <si>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</si>
  <si>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</si>
  <si>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</si>
  <si>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</si>
  <si>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</si>
  <si>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</si>
  <si>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</si>
  <si>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</si>
  <si>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</si>
  <si>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</si>
  <si>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</si>
  <si>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</si>
  <si>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</si>
  <si>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</si>
  <si>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</si>
  <si>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</si>
  <si>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</si>
  <si>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</si>
  <si>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</si>
  <si>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</si>
  <si>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</si>
  <si>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</si>
  <si>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</si>
  <si>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</si>
  <si>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</si>
  <si>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</si>
  <si>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</si>
  <si>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</si>
  <si>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</si>
  <si>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</si>
  <si>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</si>
  <si>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</si>
  <si>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</si>
  <si>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</si>
  <si>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</si>
  <si>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</si>
  <si>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</si>
  <si>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</si>
  <si>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</si>
  <si>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</si>
  <si>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</si>
  <si>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</si>
  <si>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</si>
  <si>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</si>
  <si>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</si>
  <si>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</si>
  <si>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</si>
  <si>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</si>
  <si>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</si>
  <si>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</si>
  <si>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</si>
  <si>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</si>
  <si>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</si>
  <si>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</si>
  <si>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</si>
  <si>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</si>
  <si>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</si>
  <si>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</si>
  <si>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</si>
  <si>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</si>
  <si>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</si>
  <si>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</si>
  <si>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</si>
  <si>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</si>
  <si>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</si>
  <si>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</si>
  <si>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</si>
  <si>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</si>
  <si>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</si>
  <si>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</si>
  <si>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</si>
  <si>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</si>
  <si>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</si>
  <si>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</si>
  <si>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</si>
  <si>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</si>
  <si>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</si>
  <si>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</si>
  <si>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</si>
  <si>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</si>
  <si>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</si>
  <si>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</si>
  <si>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</si>
  <si>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</si>
  <si>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</si>
  <si>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</si>
  <si>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</si>
  <si>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</si>
  <si>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</si>
  <si>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</si>
  <si>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</si>
  <si>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</si>
  <si>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</si>
  <si>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</si>
  <si>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</si>
  <si>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</si>
  <si>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</si>
  <si>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</si>
  <si>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</si>
  <si>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</si>
  <si>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</si>
  <si>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</si>
  <si>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</si>
  <si>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</si>
  <si>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</si>
  <si>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</si>
  <si>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</si>
  <si>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</si>
  <si>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</si>
  <si>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</si>
  <si>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</si>
  <si>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</si>
  <si>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</si>
  <si>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</si>
  <si>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</si>
  <si>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</si>
  <si>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</si>
  <si>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</si>
  <si>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</si>
  <si>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</si>
  <si>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</si>
  <si>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</si>
  <si>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</si>
  <si>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</si>
  <si>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</si>
  <si>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</si>
  <si>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</si>
  <si>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</si>
  <si>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</si>
  <si>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</si>
  <si>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</si>
  <si>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</si>
  <si>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</si>
  <si>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</si>
  <si>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</si>
  <si>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</si>
  <si>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</si>
  <si>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</si>
  <si>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</si>
  <si>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</si>
  <si>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</si>
  <si>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</si>
  <si>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</si>
  <si>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</si>
  <si>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</si>
  <si>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</si>
  <si>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</si>
  <si>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</si>
  <si>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</si>
  <si>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</si>
  <si>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</si>
  <si>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</si>
  <si>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</si>
  <si>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</si>
  <si>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</si>
  <si>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</si>
  <si>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</si>
  <si>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</si>
  <si>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</si>
  <si>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</si>
  <si>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</si>
  <si>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</si>
  <si>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</si>
  <si>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</si>
  <si>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</si>
  <si>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</si>
  <si>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</si>
  <si>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</si>
  <si>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</si>
  <si>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</si>
  <si>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</si>
  <si>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</si>
  <si>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</si>
  <si>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</si>
  <si>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</si>
  <si>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</si>
  <si>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</si>
  <si>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</si>
  <si>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</si>
  <si>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</si>
  <si>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</si>
  <si>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</si>
  <si>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</si>
  <si>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</si>
  <si>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</si>
  <si>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</si>
  <si>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</si>
  <si>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</si>
  <si>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</si>
  <si>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</si>
  <si>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</si>
  <si>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</si>
  <si>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</si>
  <si>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</si>
  <si>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</si>
  <si>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</si>
  <si>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</si>
  <si>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</si>
  <si>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</si>
  <si>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</si>
  <si>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</si>
  <si>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</si>
  <si>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</si>
  <si>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</si>
  <si>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</si>
  <si>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</si>
  <si>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</si>
  <si>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</si>
  <si>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</si>
  <si>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</si>
  <si>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</si>
  <si>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</si>
  <si>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</si>
  <si>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</si>
  <si>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</si>
  <si>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</si>
  <si>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</si>
  <si>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</si>
  <si>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</si>
  <si>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</si>
  <si>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</si>
  <si>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</si>
  <si>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</si>
  <si>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</si>
  <si>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</si>
  <si>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</si>
  <si>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</si>
  <si>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</si>
  <si>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</si>
  <si>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</si>
  <si>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</si>
  <si>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</si>
  <si>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</si>
  <si>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</si>
  <si>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</si>
  <si>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</si>
  <si>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</si>
  <si>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</si>
  <si>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</si>
  <si>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</si>
  <si>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</si>
  <si>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</si>
  <si>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</si>
  <si>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</si>
  <si>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</si>
  <si>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</si>
  <si>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</si>
  <si>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</si>
  <si>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</si>
  <si>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</si>
  <si>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</si>
  <si>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</si>
  <si>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</si>
  <si>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</si>
  <si>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</si>
  <si>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</si>
  <si>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</si>
  <si>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</si>
  <si>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</si>
  <si>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</si>
  <si>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</si>
  <si>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</si>
  <si>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</si>
  <si>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</si>
  <si>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</si>
  <si>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</si>
  <si>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</si>
  <si>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</si>
  <si>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</si>
  <si>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</si>
  <si>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</si>
  <si>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</si>
  <si>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</si>
  <si>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</si>
  <si>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</si>
  <si>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</si>
  <si>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</si>
  <si>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</si>
  <si>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</si>
  <si>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</si>
  <si>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</si>
  <si>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</si>
  <si>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</si>
  <si>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</si>
  <si>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</si>
  <si>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</si>
  <si>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</si>
  <si>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</si>
  <si>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</si>
  <si>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</si>
  <si>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</si>
  <si>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</si>
  <si>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</si>
  <si>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</si>
  <si>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</si>
  <si>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</si>
  <si>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</si>
  <si>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</si>
  <si>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</si>
  <si>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</si>
  <si>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</si>
  <si>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</si>
  <si>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</si>
  <si>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</si>
  <si>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</si>
  <si>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</si>
  <si>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</si>
  <si>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</si>
  <si>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</si>
  <si>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</si>
  <si>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</si>
  <si>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</si>
  <si>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</si>
  <si>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</si>
  <si>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</si>
  <si>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</si>
  <si>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</si>
  <si>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</si>
  <si>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</si>
  <si>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</si>
  <si>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</si>
  <si>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</si>
  <si>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</si>
  <si>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</si>
  <si>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</si>
  <si>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</si>
  <si>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</si>
  <si>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</si>
  <si>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</si>
  <si>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</si>
  <si>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</si>
  <si>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</si>
  <si>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</si>
  <si>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</si>
  <si>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</si>
  <si>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</si>
  <si>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</si>
  <si>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</si>
  <si>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</si>
  <si>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</si>
  <si>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</si>
  <si>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</si>
  <si>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</si>
  <si>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</si>
  <si>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</si>
  <si>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</si>
  <si>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</si>
  <si>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</si>
  <si>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</si>
  <si>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</si>
  <si>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</si>
  <si>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</si>
  <si>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</si>
  <si>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</si>
  <si>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</si>
  <si>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</si>
  <si>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</si>
  <si>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</si>
  <si>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</si>
  <si>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</si>
  <si>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</si>
  <si>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</si>
  <si>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</si>
  <si>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</si>
  <si>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</si>
  <si>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</si>
  <si>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</si>
  <si>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</si>
  <si>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</si>
  <si>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</si>
  <si>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</si>
  <si>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</si>
  <si>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</si>
  <si>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</si>
  <si>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</si>
  <si>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</si>
  <si>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</si>
  <si>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</si>
  <si>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</si>
  <si>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</si>
  <si>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</si>
  <si>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</si>
  <si>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</si>
  <si>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</si>
  <si>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</si>
  <si>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</si>
  <si>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</si>
  <si>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</si>
  <si>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</si>
  <si>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</si>
  <si>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</si>
  <si>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</si>
  <si>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</si>
  <si>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</si>
  <si>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</si>
  <si>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</si>
  <si>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</si>
  <si>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</si>
  <si>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</si>
  <si>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</si>
  <si>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</si>
  <si>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</si>
  <si>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</si>
  <si>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</si>
  <si>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</si>
  <si>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</si>
  <si>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</si>
  <si>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</si>
  <si>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</si>
  <si>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</si>
  <si>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</si>
  <si>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</si>
  <si>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</si>
  <si>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</si>
  <si>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</si>
  <si>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</si>
  <si>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</si>
  <si>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</si>
  <si>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</si>
  <si>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</si>
  <si>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</si>
  <si>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</si>
  <si>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</si>
  <si>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</si>
  <si>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</si>
  <si>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</si>
  <si>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</si>
  <si>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</si>
  <si>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</si>
  <si>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</si>
  <si>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</si>
  <si>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</si>
  <si>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</si>
  <si>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</si>
  <si>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</si>
  <si>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</si>
  <si>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</si>
  <si>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</si>
  <si>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</si>
  <si>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</si>
  <si>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</si>
  <si>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</si>
  <si>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</si>
  <si>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</si>
  <si>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</si>
  <si>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</si>
  <si>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</si>
  <si>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</si>
  <si>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</si>
  <si>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</si>
  <si>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</si>
  <si>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</si>
  <si>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</si>
  <si>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</si>
  <si>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</si>
  <si>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</si>
  <si>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</si>
  <si>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</si>
  <si>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</si>
  <si>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</si>
  <si>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</si>
  <si>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</si>
  <si>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</si>
  <si>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</si>
  <si>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</si>
  <si>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</si>
  <si>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</si>
  <si>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</si>
  <si>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</si>
  <si>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</si>
  <si>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</si>
  <si>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</si>
  <si>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</si>
  <si>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</si>
  <si>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</si>
  <si>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</si>
  <si>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</si>
  <si>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</si>
  <si>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</si>
  <si>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</si>
  <si>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</si>
  <si>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</si>
  <si>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</si>
  <si>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</si>
  <si>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</si>
  <si>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</si>
  <si>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</si>
  <si>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</si>
  <si>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</si>
  <si>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</si>
  <si>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</si>
  <si>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</si>
  <si>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</si>
  <si>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</si>
  <si>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</si>
  <si>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</si>
  <si>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</si>
  <si>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</si>
  <si>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</si>
  <si>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</si>
  <si>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</si>
  <si>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</si>
  <si>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</si>
  <si>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</si>
  <si>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</si>
  <si>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</si>
  <si>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</si>
  <si>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</si>
  <si>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</si>
  <si>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</si>
  <si>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</si>
  <si>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</si>
  <si>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</si>
  <si>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</si>
  <si>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</si>
  <si>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</si>
  <si>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</si>
  <si>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</si>
  <si>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</si>
  <si>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</si>
  <si>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</si>
  <si>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</si>
  <si>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</si>
  <si>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</si>
  <si>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</si>
  <si>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</si>
  <si>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</si>
  <si>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</si>
  <si>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</si>
  <si>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</si>
  <si>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</si>
  <si>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</si>
  <si>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</si>
  <si>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</si>
  <si>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</si>
  <si>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</si>
  <si>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</si>
  <si>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</si>
  <si>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</si>
  <si>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</si>
  <si>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</si>
  <si>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</si>
  <si>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</si>
  <si>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</si>
  <si>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</si>
  <si>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</si>
  <si>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</si>
  <si>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</si>
  <si>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</si>
  <si>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</si>
  <si>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</si>
  <si>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</si>
  <si>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</si>
  <si>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</si>
  <si>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</si>
  <si>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</si>
  <si>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</si>
  <si>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</si>
  <si>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</si>
  <si>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</si>
  <si>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</si>
  <si>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</si>
  <si>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</si>
  <si>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</si>
  <si>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</si>
  <si>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</si>
  <si>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</si>
  <si>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</si>
  <si>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</si>
  <si>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</si>
  <si>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</si>
  <si>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</si>
  <si>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</si>
  <si>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</si>
  <si>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</si>
  <si>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</si>
  <si>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</si>
  <si>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</si>
  <si>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</si>
  <si>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</si>
  <si>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</si>
  <si>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</si>
  <si>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</si>
  <si>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</si>
  <si>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</si>
  <si>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</si>
  <si>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</si>
  <si>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</si>
  <si>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</si>
  <si>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</si>
  <si>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</si>
  <si>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</si>
  <si>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</si>
  <si>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</si>
  <si>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</si>
  <si>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</si>
  <si>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</si>
  <si>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</si>
  <si>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</si>
  <si>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</si>
  <si>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</si>
  <si>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</si>
  <si>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</si>
  <si>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</si>
  <si>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</si>
  <si>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</si>
  <si>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</si>
  <si>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</si>
  <si>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</si>
  <si>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</si>
  <si>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</si>
  <si>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</si>
  <si>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</si>
  <si>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</si>
  <si>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</si>
  <si>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</si>
  <si>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</si>
  <si>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</si>
  <si>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</si>
  <si>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</si>
  <si>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</si>
  <si>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</si>
  <si>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</si>
  <si>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</si>
  <si>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</si>
  <si>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</si>
  <si>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</si>
  <si>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</si>
  <si>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</si>
  <si>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</si>
  <si>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</si>
  <si>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</si>
  <si>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</si>
  <si>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</si>
  <si>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</si>
  <si>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</si>
  <si>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</si>
  <si>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</si>
  <si>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</si>
  <si>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</si>
  <si>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</si>
  <si>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</si>
  <si>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</si>
  <si>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</si>
  <si>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</si>
  <si>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</si>
  <si>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</si>
  <si>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</si>
  <si>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</si>
  <si>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</si>
  <si>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</si>
  <si>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</si>
  <si>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</si>
  <si>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</si>
  <si>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</si>
  <si>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</si>
  <si>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</si>
  <si>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</si>
  <si>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</si>
  <si>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</si>
  <si>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</si>
  <si>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</si>
  <si>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</si>
  <si>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</si>
  <si>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</si>
  <si>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</si>
  <si>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</si>
  <si>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</si>
  <si>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</si>
  <si>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</si>
  <si>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</si>
  <si>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</si>
  <si>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</si>
  <si>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</si>
  <si>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</si>
  <si>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</si>
  <si>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</si>
  <si>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</si>
  <si>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</si>
  <si>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</si>
  <si>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</si>
  <si>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</si>
  <si>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</si>
  <si>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</si>
  <si>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</si>
  <si>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</si>
  <si>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</si>
  <si>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</si>
  <si>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</si>
  <si>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</si>
  <si>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</si>
  <si>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</si>
  <si>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</si>
  <si>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</si>
  <si>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</si>
  <si>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</si>
  <si>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</si>
  <si>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</si>
  <si>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</si>
  <si>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</si>
  <si>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</si>
  <si>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</si>
  <si>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</si>
  <si>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</si>
  <si>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</si>
  <si>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</si>
  <si>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</si>
  <si>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</si>
  <si>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</si>
  <si>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</si>
  <si>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</si>
  <si>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</si>
  <si>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</si>
  <si>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</si>
  <si>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</si>
  <si>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</si>
  <si>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</si>
  <si>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</si>
  <si>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</si>
  <si>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</si>
  <si>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</si>
  <si>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</si>
  <si>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</si>
  <si>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</si>
  <si>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</si>
  <si>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</si>
  <si>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</si>
  <si>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</si>
  <si>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</si>
  <si>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</si>
  <si>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</si>
  <si>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</si>
  <si>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</si>
  <si>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</si>
  <si>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</si>
  <si>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</si>
  <si>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</si>
  <si>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</si>
  <si>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</si>
  <si>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</si>
  <si>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</si>
  <si>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</si>
  <si>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</si>
  <si>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</si>
  <si>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</si>
  <si>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</si>
  <si>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</si>
  <si>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</si>
  <si>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</si>
  <si>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</si>
  <si>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</si>
  <si>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</si>
  <si>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</si>
  <si>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</si>
  <si>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</si>
  <si>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</si>
  <si>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</si>
  <si>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</si>
  <si>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</si>
  <si>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</si>
  <si>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</si>
  <si>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</si>
  <si>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</si>
  <si>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</si>
  <si>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</si>
  <si>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</si>
  <si>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</si>
  <si>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</si>
  <si>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</si>
  <si>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</si>
  <si>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</si>
  <si>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</si>
  <si>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</si>
  <si>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</si>
  <si>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</si>
  <si>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</si>
  <si>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</si>
  <si>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</si>
  <si>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</si>
  <si>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</si>
  <si>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</si>
  <si>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</si>
  <si>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</si>
  <si>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</si>
  <si>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</si>
  <si>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</si>
  <si>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</si>
  <si>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</si>
  <si>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</si>
  <si>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</si>
  <si>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</si>
  <si>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</si>
  <si>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</si>
  <si>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</si>
  <si>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</si>
  <si>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</si>
  <si>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</si>
  <si>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</si>
  <si>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</si>
  <si>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</si>
  <si>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</si>
  <si>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</si>
  <si>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</si>
  <si>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</si>
  <si>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</si>
  <si>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</si>
  <si>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</si>
  <si>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</si>
  <si>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</si>
  <si>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</si>
  <si>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</si>
  <si>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</si>
  <si>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</si>
  <si>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</si>
  <si>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</si>
  <si>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</si>
  <si>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</si>
  <si>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</si>
  <si>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</si>
  <si>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</si>
  <si>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</si>
  <si>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</si>
  <si>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</si>
  <si>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</si>
  <si>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</si>
  <si>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</si>
  <si>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</si>
  <si>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</si>
  <si>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</si>
  <si>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</si>
  <si>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</si>
  <si>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</si>
  <si>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</si>
  <si>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</si>
  <si>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</si>
  <si>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</si>
  <si>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</si>
  <si>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</si>
  <si>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</si>
  <si>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</si>
  <si>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</si>
  <si>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</si>
  <si>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</si>
  <si>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</si>
  <si>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</si>
  <si>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</si>
  <si>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</si>
  <si>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</si>
  <si>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</si>
  <si>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</si>
  <si>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</si>
  <si>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</si>
  <si>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</si>
  <si>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</si>
  <si>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</si>
  <si>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</si>
  <si>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</si>
  <si>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</si>
  <si>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</si>
  <si>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</si>
  <si>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</si>
  <si>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</si>
  <si>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</si>
  <si>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</si>
  <si>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</si>
  <si>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</si>
  <si>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</si>
  <si>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</si>
  <si>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</si>
  <si>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</si>
  <si>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</si>
  <si>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</si>
  <si>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</si>
  <si>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</si>
  <si>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</si>
  <si>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</si>
  <si>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</si>
  <si>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</si>
  <si>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</si>
  <si>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</si>
  <si>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</si>
  <si>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</si>
  <si>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</si>
  <si>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</si>
  <si>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</si>
  <si>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</si>
  <si>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</si>
  <si>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</si>
  <si>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</si>
  <si>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</si>
  <si>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</si>
  <si>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</si>
  <si>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</si>
  <si>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</si>
  <si>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</si>
  <si>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</si>
  <si>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</si>
  <si>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</si>
  <si>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</si>
  <si>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</si>
  <si>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</si>
  <si>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</si>
  <si>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</si>
  <si>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</si>
  <si>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</si>
  <si>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</si>
  <si>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</si>
  <si>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</si>
  <si>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</si>
  <si>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</si>
  <si>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</si>
  <si>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</si>
  <si>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</si>
  <si>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</si>
  <si>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</si>
  <si>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</si>
  <si>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</si>
  <si>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</si>
  <si>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</si>
  <si>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</si>
  <si>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</si>
  <si>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</si>
  <si>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</si>
  <si>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</si>
  <si>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</si>
  <si>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</si>
  <si>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</si>
  <si>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</si>
  <si>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</si>
  <si>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</si>
  <si>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</si>
  <si>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</si>
  <si>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</si>
  <si>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</si>
  <si>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</si>
  <si>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</si>
  <si>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</si>
  <si>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</si>
  <si>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</si>
  <si>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</si>
  <si>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</si>
  <si>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</si>
  <si>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</si>
  <si>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</si>
  <si>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</si>
  <si>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</si>
  <si>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</si>
  <si>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</si>
  <si>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</si>
  <si>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</si>
  <si>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</si>
  <si>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</si>
  <si>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</si>
  <si>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</si>
  <si>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</si>
  <si>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</si>
  <si>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</si>
  <si>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</si>
  <si>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</si>
  <si>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</si>
  <si>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</si>
  <si>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</si>
  <si>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</si>
  <si>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</si>
  <si>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</si>
  <si>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</si>
  <si>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</si>
  <si>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</si>
  <si>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</si>
  <si>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</si>
  <si>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</si>
  <si>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</si>
  <si>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</si>
  <si>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</si>
  <si>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</si>
  <si>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</si>
  <si>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</si>
  <si>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</si>
  <si>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</si>
  <si>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</si>
  <si>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</si>
  <si>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</si>
  <si>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</si>
  <si>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</si>
  <si>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</si>
  <si>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</si>
  <si>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</si>
  <si>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</si>
  <si>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</si>
  <si>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</si>
  <si>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</si>
  <si>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</si>
  <si>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</si>
  <si>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</si>
  <si>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</si>
  <si>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</si>
  <si>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</si>
  <si>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</si>
  <si>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</si>
  <si>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</si>
  <si>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</si>
  <si>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</si>
  <si>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</si>
  <si>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</si>
  <si>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</si>
  <si>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</si>
  <si>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</si>
  <si>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</si>
  <si>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</si>
  <si>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</si>
  <si>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</si>
  <si>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</si>
  <si>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</si>
  <si>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</si>
  <si>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</si>
  <si>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</si>
  <si>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</si>
  <si>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</si>
  <si>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</si>
  <si>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</si>
  <si>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</si>
  <si>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</si>
  <si>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</si>
  <si>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</si>
  <si>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</si>
  <si>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</si>
  <si>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</si>
  <si>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</si>
  <si>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</si>
  <si>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</si>
  <si>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</si>
  <si>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</si>
  <si>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</si>
  <si>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</si>
  <si>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</si>
  <si>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</si>
  <si>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</si>
  <si>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</si>
  <si>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</si>
  <si>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</si>
  <si>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</si>
  <si>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</si>
  <si>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</si>
  <si>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</si>
  <si>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</si>
  <si>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</si>
  <si>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</si>
  <si>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</si>
  <si>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</si>
  <si>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</si>
  <si>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</si>
  <si>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</si>
  <si>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</si>
  <si>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</si>
  <si>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</si>
  <si>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</si>
  <si>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</si>
  <si>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</si>
  <si>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</si>
  <si>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</si>
  <si>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</si>
  <si>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</si>
  <si>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</si>
  <si>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</si>
  <si>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</si>
  <si>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</si>
  <si>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</si>
  <si>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</si>
  <si>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</si>
  <si>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</si>
  <si>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</si>
  <si>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</si>
  <si>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</si>
  <si>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</si>
  <si>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</si>
  <si>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</si>
  <si>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</si>
  <si>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</si>
  <si>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</si>
  <si>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</si>
  <si>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</si>
  <si>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</si>
  <si>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</si>
  <si>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</si>
  <si>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</si>
  <si>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</si>
  <si>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</si>
  <si>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</si>
  <si>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</si>
  <si>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</si>
  <si>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</si>
  <si>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</si>
  <si>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</si>
  <si>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</si>
  <si>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</si>
  <si>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</si>
  <si>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</si>
  <si>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</si>
  <si>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</si>
  <si>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</si>
  <si>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</si>
  <si>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</si>
  <si>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</si>
  <si>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</si>
  <si>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</si>
  <si>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</si>
  <si>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</si>
  <si>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</si>
  <si>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</si>
  <si>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</si>
  <si>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</si>
  <si>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</si>
  <si>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</si>
  <si>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</si>
  <si>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</si>
  <si>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</si>
  <si>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</si>
  <si>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</si>
  <si>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</si>
  <si>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</si>
  <si>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</si>
  <si>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</si>
  <si>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</si>
  <si>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</si>
  <si>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</si>
  <si>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</si>
  <si>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</si>
  <si>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</si>
  <si>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</si>
  <si>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</si>
  <si>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</si>
  <si>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</si>
  <si>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</si>
  <si>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</si>
  <si>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</si>
  <si>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</si>
  <si>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</si>
  <si>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</si>
  <si>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</si>
  <si>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</si>
  <si>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</si>
  <si>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</si>
  <si>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</si>
  <si>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</si>
  <si>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</si>
  <si>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</si>
  <si>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</si>
  <si>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</si>
  <si>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</si>
  <si>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</si>
  <si>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</si>
  <si>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</si>
  <si>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</si>
  <si>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</si>
  <si>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</si>
  <si>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</si>
  <si>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</si>
  <si>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</si>
  <si>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</si>
  <si>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</si>
  <si>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</si>
  <si>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</si>
  <si>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</si>
  <si>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</si>
  <si>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</si>
  <si>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</si>
  <si>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</si>
  <si>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</si>
  <si>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</si>
  <si>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</si>
  <si>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</si>
  <si>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</si>
  <si>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</si>
  <si>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</si>
  <si>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</si>
  <si>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</si>
  <si>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</si>
  <si>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</si>
  <si>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</si>
  <si>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</si>
  <si>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</si>
  <si>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</si>
  <si>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</si>
  <si>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</si>
  <si>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</si>
  <si>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</si>
  <si>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</si>
  <si>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</si>
  <si>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</si>
  <si>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</si>
  <si>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</si>
  <si>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</si>
  <si>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</si>
  <si>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</si>
  <si>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</si>
  <si>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</si>
  <si>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</si>
  <si>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</si>
  <si>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</si>
  <si>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</si>
  <si>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</si>
  <si>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</si>
  <si>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</si>
  <si>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</si>
  <si>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</si>
  <si>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</si>
  <si>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</si>
  <si>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</si>
  <si>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</si>
  <si>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</si>
  <si>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</si>
  <si>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</si>
  <si>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</si>
  <si>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</si>
  <si>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</si>
  <si>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</si>
  <si>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</si>
  <si>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</si>
  <si>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</si>
  <si>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</si>
  <si>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</si>
  <si>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</si>
  <si>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</si>
  <si>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</si>
  <si>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</si>
  <si>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</si>
  <si>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</si>
  <si>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</si>
  <si>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</si>
  <si>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</si>
  <si>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</si>
  <si>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</si>
  <si>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</si>
  <si>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</si>
  <si>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</si>
  <si>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</si>
  <si>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</si>
  <si>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</si>
  <si>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</si>
  <si>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</si>
  <si>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</si>
  <si>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</si>
  <si>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</si>
  <si>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</si>
  <si>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</si>
  <si>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</si>
  <si>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</si>
  <si>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</si>
  <si>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</si>
  <si>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</si>
  <si>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</si>
  <si>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</si>
  <si>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</si>
  <si>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</si>
  <si>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</si>
  <si>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</si>
  <si>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</si>
  <si>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</si>
  <si>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</si>
  <si>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</si>
  <si>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</si>
  <si>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</si>
  <si>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</si>
  <si>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</si>
  <si>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</si>
  <si>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</si>
  <si>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</si>
  <si>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</si>
  <si>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</si>
  <si>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</si>
  <si>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</si>
  <si>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</si>
  <si>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</si>
  <si>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</si>
  <si>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</si>
  <si>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</si>
  <si>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</si>
  <si>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</si>
  <si>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</si>
  <si>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</si>
  <si>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</si>
  <si>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</si>
  <si>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</si>
  <si>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</si>
  <si>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</si>
  <si>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</si>
  <si>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</si>
  <si>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</si>
  <si>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</si>
  <si>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</si>
  <si>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</si>
  <si>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</si>
  <si>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</si>
  <si>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</si>
  <si>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</si>
  <si>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</si>
  <si>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</si>
  <si>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</si>
  <si>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</si>
  <si>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</si>
  <si>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</si>
  <si>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</si>
  <si>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</si>
  <si>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</si>
  <si>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</si>
  <si>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</si>
  <si>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</si>
  <si>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</si>
  <si>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</si>
  <si>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</si>
  <si>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</si>
  <si>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</si>
  <si>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</si>
  <si>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</si>
  <si>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</si>
  <si>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</si>
  <si>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</si>
  <si>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</si>
  <si>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</si>
  <si>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</si>
  <si>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</si>
  <si>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</si>
  <si>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</si>
  <si>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</si>
  <si>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</si>
  <si>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</si>
  <si>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</si>
  <si>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</si>
  <si>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</si>
  <si>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</si>
  <si>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</si>
  <si>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</si>
  <si>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</si>
  <si>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</si>
  <si>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</si>
  <si>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</si>
  <si>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</si>
  <si>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</si>
  <si>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</si>
  <si>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</si>
  <si>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</si>
  <si>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</si>
  <si>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</si>
  <si>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</si>
  <si>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</si>
  <si>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</si>
  <si>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</si>
  <si>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</si>
  <si>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</si>
  <si>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</si>
  <si>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</si>
  <si>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</si>
  <si>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</si>
  <si>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</si>
  <si>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</si>
  <si>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</si>
  <si>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</si>
  <si>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</si>
  <si>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</si>
  <si>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</si>
  <si>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</si>
  <si>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</si>
  <si>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</si>
  <si>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</si>
  <si>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</si>
  <si>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</si>
  <si>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</si>
  <si>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</si>
  <si>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</si>
  <si>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</si>
  <si>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</si>
  <si>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</si>
  <si>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</si>
  <si>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</si>
  <si>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</si>
  <si>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</si>
  <si>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</si>
  <si>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</si>
  <si>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</si>
  <si>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</si>
  <si>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</si>
  <si>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</si>
  <si>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</si>
  <si>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</si>
  <si>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</si>
  <si>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</si>
  <si>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</si>
  <si>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</si>
  <si>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</si>
  <si>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</si>
  <si>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</si>
  <si>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</si>
  <si>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</si>
  <si>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</si>
  <si>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</si>
  <si>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</si>
  <si>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</si>
  <si>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</si>
  <si>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</si>
  <si>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</si>
  <si>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</si>
  <si>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</si>
  <si>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</si>
  <si>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</si>
  <si>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</si>
  <si>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</si>
  <si>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</si>
  <si>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</si>
  <si>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</si>
  <si>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</si>
  <si>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</si>
  <si>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</si>
  <si>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</si>
  <si>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</si>
  <si>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</si>
  <si>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</si>
  <si>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</si>
  <si>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</si>
  <si>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</si>
  <si>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</si>
  <si>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</si>
  <si>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</si>
  <si>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</si>
  <si>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</si>
  <si>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</si>
  <si>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</si>
  <si>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</si>
  <si>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</si>
  <si>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</si>
  <si>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</si>
  <si>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</si>
  <si>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</si>
  <si>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</si>
  <si>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</si>
  <si>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</si>
  <si>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</si>
  <si>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</si>
  <si>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</si>
  <si>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</si>
  <si>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</si>
  <si>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</si>
  <si>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</si>
  <si>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</si>
  <si>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</si>
  <si>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</si>
  <si>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</si>
  <si>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</si>
  <si>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</si>
  <si>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</si>
  <si>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</si>
  <si>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</si>
  <si>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</si>
  <si>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</si>
  <si>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</si>
  <si>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</si>
  <si>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</si>
  <si>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</si>
  <si>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</si>
  <si>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</si>
  <si>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</si>
  <si>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</si>
  <si>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</si>
  <si>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</si>
  <si>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</si>
  <si>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</si>
  <si>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</si>
  <si>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</si>
  <si>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</si>
  <si>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</si>
  <si>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</si>
  <si>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</si>
  <si>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</si>
  <si>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</si>
  <si>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</si>
  <si>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</si>
  <si>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</si>
  <si>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</si>
  <si>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</si>
  <si>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</si>
  <si>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</si>
  <si>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</si>
  <si>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</si>
  <si>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</si>
  <si>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</si>
  <si>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</si>
  <si>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</si>
  <si>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</si>
  <si>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</si>
  <si>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</si>
  <si>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</si>
  <si>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</si>
  <si>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</si>
  <si>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</si>
  <si>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</si>
  <si>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</si>
  <si>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</si>
  <si>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</si>
  <si>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</si>
  <si>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</si>
  <si>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</si>
  <si>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</si>
  <si>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</si>
  <si>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</si>
  <si>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</si>
  <si>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</si>
  <si>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</si>
  <si>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</si>
  <si>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</si>
  <si>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</si>
  <si>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</si>
  <si>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</si>
  <si>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</si>
  <si>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</si>
  <si>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</si>
  <si>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</si>
  <si>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</si>
  <si>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</si>
  <si>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</si>
  <si>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</si>
  <si>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</si>
  <si>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</si>
  <si>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</si>
  <si>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</si>
  <si>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</si>
  <si>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</si>
  <si>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</si>
  <si>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</si>
  <si>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</si>
  <si>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</si>
  <si>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</si>
  <si>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</si>
  <si>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</si>
  <si>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</si>
  <si>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</si>
  <si>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</si>
  <si>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</si>
  <si>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</si>
  <si>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</si>
  <si>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</si>
  <si>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</si>
  <si>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</si>
  <si>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</si>
  <si>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</si>
  <si>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</si>
  <si>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</si>
  <si>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</si>
  <si>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</si>
  <si>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</si>
  <si>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</si>
  <si>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</si>
  <si>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</si>
  <si>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</si>
  <si>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</si>
  <si>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</si>
  <si>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</si>
  <si>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</si>
  <si>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</si>
  <si>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</si>
  <si>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</si>
  <si>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</si>
  <si>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</si>
  <si>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</si>
  <si>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</si>
  <si>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</si>
  <si>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</si>
  <si>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</si>
  <si>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</si>
  <si>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</si>
  <si>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</si>
  <si>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</si>
  <si>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</si>
  <si>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</si>
  <si>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</si>
  <si>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</si>
  <si>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</si>
  <si>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</si>
  <si>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</si>
  <si>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</si>
  <si>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</si>
  <si>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</si>
  <si>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</si>
  <si>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</si>
  <si>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</si>
  <si>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</si>
  <si>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</si>
  <si>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</si>
  <si>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</si>
  <si>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</si>
  <si>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</si>
  <si>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</si>
  <si>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</si>
  <si>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</si>
  <si>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</si>
  <si>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</si>
  <si>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</si>
  <si>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</si>
  <si>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</si>
  <si>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</si>
  <si>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</si>
  <si>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</si>
  <si>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</si>
  <si>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</si>
  <si>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</si>
  <si>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</si>
  <si>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</si>
  <si>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</si>
  <si>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</si>
  <si>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</si>
  <si>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</si>
  <si>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</si>
  <si>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</si>
  <si>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</si>
  <si>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</si>
  <si>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</si>
  <si>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</si>
  <si>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</si>
  <si>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</si>
  <si>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</si>
  <si>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</si>
  <si>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</si>
  <si>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</si>
  <si>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</si>
  <si>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</si>
  <si>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</si>
  <si>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</si>
  <si>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</si>
  <si>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</si>
  <si>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</si>
  <si>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</si>
  <si>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</si>
  <si>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</si>
  <si>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</si>
  <si>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</si>
  <si>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</si>
  <si>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</si>
  <si>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</si>
  <si>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</si>
  <si>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</si>
  <si>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</si>
  <si>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</si>
  <si>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</si>
  <si>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</si>
  <si>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</si>
  <si>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</si>
  <si>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</si>
  <si>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</si>
  <si>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</si>
  <si>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</si>
  <si>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</si>
  <si>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</si>
  <si>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</si>
  <si>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</si>
  <si>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</si>
  <si>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</si>
  <si>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</si>
  <si>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</si>
  <si>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</si>
  <si>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</si>
  <si>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</si>
  <si>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</si>
  <si>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</si>
  <si>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</si>
  <si>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</si>
  <si>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</si>
  <si>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</si>
  <si>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</si>
  <si>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</si>
  <si>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</si>
  <si>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</si>
  <si>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</si>
  <si>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</si>
  <si>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</si>
  <si>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</si>
  <si>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</si>
  <si>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</si>
  <si>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</si>
  <si>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</si>
  <si>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</si>
  <si>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</si>
  <si>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</si>
  <si>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</si>
  <si>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</si>
  <si>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</si>
  <si>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</si>
  <si>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</si>
  <si>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</si>
  <si>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</si>
  <si>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</si>
  <si>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</si>
  <si>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</si>
  <si>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</si>
  <si>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</si>
  <si>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</si>
  <si>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</si>
  <si>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</si>
  <si>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</si>
  <si>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</si>
  <si>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</si>
  <si>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</si>
  <si>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</si>
  <si>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</si>
  <si>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</si>
  <si>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</si>
  <si>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</si>
  <si>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</si>
  <si>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</si>
  <si>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</si>
  <si>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</si>
  <si>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</si>
  <si>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</si>
  <si>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</si>
  <si>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</si>
  <si>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</si>
  <si>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</si>
  <si>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</si>
  <si>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</si>
  <si>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</si>
  <si>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</si>
  <si>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</si>
  <si>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</si>
  <si>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</si>
  <si>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</si>
  <si>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</si>
  <si>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</si>
  <si>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</si>
  <si>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</si>
  <si>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</si>
  <si>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</si>
  <si>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</si>
  <si>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</si>
  <si>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</si>
  <si>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</si>
  <si>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</si>
  <si>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</si>
  <si>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</si>
  <si>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</si>
  <si>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</si>
  <si>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</si>
  <si>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</si>
  <si>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</si>
  <si>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</si>
  <si>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</si>
  <si>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</si>
  <si>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</si>
  <si>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</si>
  <si>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</si>
  <si>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</si>
  <si>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</si>
  <si>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</si>
  <si>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</si>
  <si>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</si>
  <si>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</si>
  <si>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</si>
  <si>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</si>
  <si>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</si>
  <si>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</si>
  <si>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</si>
  <si>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</si>
  <si>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</si>
  <si>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</si>
  <si>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</si>
  <si>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</si>
  <si>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</si>
  <si>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</si>
  <si>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</si>
  <si>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</si>
  <si>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</si>
  <si>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</si>
  <si>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</si>
  <si>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</si>
  <si>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</si>
  <si>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</si>
  <si>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</si>
  <si>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</si>
  <si>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</si>
  <si>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</si>
  <si>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</si>
  <si>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</si>
  <si>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</si>
  <si>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</si>
  <si>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</si>
  <si>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</si>
  <si>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</si>
  <si>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</si>
  <si>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</si>
  <si>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</si>
  <si>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</si>
  <si>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</si>
  <si>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</si>
  <si>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</si>
  <si>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</si>
  <si>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</si>
  <si>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</si>
  <si>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</si>
  <si>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</si>
  <si>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</si>
  <si>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</si>
  <si>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</si>
  <si>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</si>
  <si>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</si>
  <si>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</si>
  <si>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</si>
  <si>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</si>
  <si>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</si>
  <si>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</si>
  <si>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</si>
  <si>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</si>
  <si>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</si>
  <si>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</si>
  <si>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</si>
  <si>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</si>
  <si>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</si>
  <si>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</si>
  <si>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</si>
  <si>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</si>
  <si>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</si>
  <si>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</si>
  <si>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</si>
  <si>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</si>
  <si>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</si>
  <si>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</si>
  <si>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</si>
  <si>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</si>
  <si>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</si>
  <si>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</si>
  <si>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</si>
  <si>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</si>
  <si>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</si>
  <si>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</si>
  <si>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</si>
  <si>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</si>
  <si>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</si>
  <si>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</si>
  <si>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</si>
  <si>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</si>
  <si>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</si>
  <si>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</si>
  <si>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</si>
  <si>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</si>
  <si>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</si>
  <si>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</si>
  <si>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</si>
  <si>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</si>
  <si>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</si>
  <si>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</si>
  <si>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</si>
  <si>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</si>
  <si>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</si>
  <si>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</si>
  <si>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</si>
  <si>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</si>
  <si>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</si>
  <si>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</si>
  <si>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</si>
  <si>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</si>
  <si>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</si>
  <si>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</si>
  <si>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</si>
  <si>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</si>
  <si>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</si>
  <si>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</si>
  <si>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</si>
  <si>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</si>
  <si>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</si>
  <si>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</si>
  <si>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</si>
  <si>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</si>
  <si>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</si>
  <si>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</si>
  <si>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</si>
  <si>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</si>
  <si>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</si>
  <si>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</si>
  <si>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</si>
  <si>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</si>
  <si>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</si>
  <si>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</si>
  <si>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</si>
  <si>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</si>
  <si>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</si>
  <si>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</si>
  <si>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</si>
  <si>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</si>
  <si>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</si>
  <si>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</si>
  <si>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</si>
  <si>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</si>
  <si>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</si>
  <si>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</si>
  <si>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</si>
  <si>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</si>
  <si>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</si>
  <si>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</si>
  <si>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</si>
  <si>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</si>
  <si>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</si>
  <si>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</si>
  <si>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</si>
  <si>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</si>
  <si>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</si>
  <si>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</si>
  <si>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</si>
  <si>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</si>
  <si>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</si>
  <si>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</si>
  <si>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</si>
  <si>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</si>
  <si>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</si>
  <si>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</si>
  <si>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</si>
  <si>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</si>
  <si>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</si>
  <si>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</si>
  <si>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</si>
  <si>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</si>
  <si>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</si>
  <si>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</si>
  <si>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</si>
  <si>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</si>
  <si>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</si>
  <si>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</si>
  <si>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</si>
  <si>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</si>
  <si>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</si>
  <si>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</si>
  <si>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</si>
  <si>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</si>
  <si>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</si>
  <si>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</si>
  <si>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</si>
  <si>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</si>
  <si>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</si>
  <si>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</si>
  <si>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</si>
  <si>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</si>
  <si>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</si>
  <si>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</si>
  <si>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</si>
  <si>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</si>
  <si>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</si>
  <si>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</si>
  <si>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</si>
  <si>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</si>
  <si>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</si>
  <si>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</si>
  <si>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</si>
  <si>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</si>
  <si>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</si>
  <si>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</si>
  <si>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</si>
  <si>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</si>
  <si>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</si>
  <si>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</si>
  <si>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</si>
  <si>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</si>
  <si>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</si>
  <si>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</si>
  <si>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</si>
  <si>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</si>
  <si>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</si>
  <si>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</si>
  <si>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</si>
  <si>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</si>
  <si>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</si>
  <si>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</si>
  <si>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</si>
  <si>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</si>
  <si>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</si>
  <si>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</si>
  <si>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</si>
  <si>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</si>
  <si>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</si>
  <si>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</si>
  <si>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</si>
  <si>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</si>
  <si>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</si>
  <si>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</si>
  <si>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</si>
  <si>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</si>
  <si>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</si>
  <si>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</si>
  <si>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</si>
  <si>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</si>
  <si>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</si>
  <si>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</si>
  <si>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</si>
  <si>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</si>
  <si>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</si>
  <si>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</si>
  <si>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</si>
  <si>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</si>
  <si>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</si>
  <si>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</si>
  <si>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</si>
  <si>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</si>
  <si>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</si>
  <si>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</si>
  <si>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</si>
  <si>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</si>
  <si>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</si>
  <si>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</si>
  <si>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</si>
  <si>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</si>
  <si>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</si>
  <si>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</si>
  <si>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</si>
  <si>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</si>
  <si>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</si>
  <si>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</si>
  <si>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</si>
  <si>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</si>
  <si>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</si>
  <si>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</si>
  <si>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</si>
  <si>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</si>
  <si>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</si>
  <si>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</si>
  <si>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</si>
  <si>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</si>
  <si>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</si>
  <si>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</si>
  <si>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</si>
  <si>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</si>
  <si>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</si>
  <si>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</si>
  <si>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</si>
  <si>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</si>
  <si>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</si>
  <si>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</si>
  <si>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</si>
  <si>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</si>
  <si>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</si>
  <si>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</si>
  <si>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</si>
  <si>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</si>
  <si>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</si>
  <si>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</si>
  <si>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</si>
  <si>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</si>
  <si>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</si>
  <si>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</si>
  <si>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</si>
  <si>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</si>
  <si>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</si>
  <si>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</si>
  <si>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</si>
  <si>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</si>
  <si>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</si>
  <si>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</si>
  <si>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</si>
  <si>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</si>
  <si>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</si>
  <si>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</si>
  <si>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</si>
  <si>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</si>
  <si>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</si>
  <si>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</si>
  <si>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</si>
  <si>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</si>
  <si>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</si>
  <si>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</si>
  <si>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</si>
  <si>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</si>
  <si>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</si>
  <si>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</si>
  <si>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</si>
  <si>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</si>
  <si>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</si>
  <si>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</si>
  <si>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</si>
  <si>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</si>
  <si>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</si>
  <si>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</si>
  <si>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</si>
  <si>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</si>
  <si>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</si>
  <si>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</si>
  <si>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</si>
  <si>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</si>
  <si>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</si>
  <si>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</si>
  <si>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</si>
  <si>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</si>
  <si>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</si>
  <si>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</si>
  <si>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</si>
  <si>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</si>
  <si>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</si>
  <si>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</si>
  <si>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</si>
  <si>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</si>
  <si>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</si>
  <si>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</si>
  <si>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</si>
  <si>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</si>
  <si>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</si>
  <si>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</si>
  <si>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</si>
  <si>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</si>
  <si>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</si>
  <si>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</si>
  <si>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</si>
  <si>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</si>
  <si>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</si>
  <si>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</si>
  <si>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</si>
  <si>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</si>
  <si>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</si>
  <si>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</si>
  <si>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</si>
  <si>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</si>
  <si>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</si>
  <si>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</si>
  <si>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</si>
  <si>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</si>
  <si>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</si>
  <si>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</si>
  <si>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</si>
  <si>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</si>
  <si>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</si>
  <si>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</si>
  <si>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</si>
  <si>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</si>
  <si>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</si>
  <si>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</si>
  <si>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</si>
  <si>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</si>
  <si>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</si>
  <si>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</si>
  <si>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</si>
  <si>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</si>
  <si>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</si>
  <si>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</si>
  <si>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</si>
  <si>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</si>
  <si>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</si>
  <si>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</si>
  <si>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</si>
  <si>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</si>
  <si>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</si>
  <si>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</si>
  <si>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</si>
  <si>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</si>
  <si>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</si>
  <si>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</si>
  <si>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</si>
  <si>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</si>
  <si>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</si>
  <si>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</si>
  <si>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</si>
  <si>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</si>
  <si>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</si>
  <si>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</si>
  <si>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</si>
  <si>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</si>
  <si>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</si>
  <si>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</si>
  <si>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</si>
  <si>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</si>
  <si>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</si>
  <si>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</si>
  <si>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</si>
  <si>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</si>
  <si>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</si>
  <si>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</si>
  <si>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</si>
  <si>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</si>
  <si>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</si>
  <si>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</si>
  <si>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</si>
  <si>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</si>
  <si>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</si>
  <si>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</si>
  <si>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</si>
  <si>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</si>
  <si>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</si>
  <si>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</si>
  <si>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</si>
  <si>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</si>
  <si>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</si>
  <si>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</si>
  <si>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</si>
  <si>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</si>
  <si>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</si>
  <si>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</si>
  <si>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</si>
  <si>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</si>
  <si>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</si>
  <si>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</si>
  <si>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</si>
  <si>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</si>
  <si>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</si>
  <si>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</si>
  <si>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</si>
  <si>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</si>
  <si>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</si>
  <si>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</si>
  <si>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</si>
  <si>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</si>
  <si>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</si>
  <si>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</si>
  <si>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</si>
  <si>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</si>
  <si>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</si>
  <si>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</si>
  <si>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</si>
  <si>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</si>
  <si>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</si>
  <si>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</si>
  <si>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</si>
  <si>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</si>
  <si>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</si>
  <si>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</si>
  <si>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</si>
  <si>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</si>
  <si>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</si>
  <si>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</si>
  <si>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</si>
  <si>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</si>
  <si>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</si>
  <si>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</si>
  <si>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</si>
  <si>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</si>
  <si>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</si>
  <si>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</si>
  <si>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</si>
  <si>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</si>
  <si>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</si>
  <si>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</si>
  <si>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</si>
  <si>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</si>
  <si>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</si>
  <si>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</si>
  <si>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</si>
  <si>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</si>
  <si>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</si>
  <si>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</si>
  <si>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</si>
  <si>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</si>
  <si>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</si>
  <si>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</si>
  <si>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</si>
  <si>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</si>
  <si>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</si>
  <si>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</si>
  <si>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</si>
  <si>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</si>
  <si>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</si>
  <si>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</si>
  <si>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</si>
  <si>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</si>
  <si>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</si>
  <si>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</si>
  <si>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</si>
  <si>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</si>
  <si>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</si>
  <si>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</si>
  <si>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</si>
  <si>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</si>
  <si>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</si>
  <si>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</si>
  <si>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</si>
  <si>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</si>
  <si>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</si>
  <si>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</si>
  <si>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</si>
  <si>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</si>
  <si>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</si>
  <si>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</si>
  <si>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</si>
  <si>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</si>
  <si>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</si>
  <si>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</si>
  <si>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</si>
  <si>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</si>
  <si>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</si>
  <si>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</si>
  <si>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</si>
  <si>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</si>
  <si>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</si>
  <si>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</si>
  <si>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</si>
  <si>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</si>
  <si>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</si>
  <si>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</si>
  <si>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</si>
  <si>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</si>
  <si>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</si>
  <si>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</si>
  <si>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</si>
  <si>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</si>
  <si>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</si>
  <si>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</si>
  <si>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</si>
  <si>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</si>
  <si>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</si>
  <si>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</si>
  <si>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</si>
  <si>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</si>
  <si>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</si>
  <si>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</si>
  <si>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</si>
  <si>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</si>
  <si>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</si>
  <si>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</si>
  <si>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</si>
  <si>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</si>
  <si>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</si>
  <si>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</si>
  <si>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</si>
  <si>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</si>
  <si>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</si>
  <si>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</si>
  <si>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</si>
  <si>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</si>
  <si>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</si>
  <si>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</si>
  <si>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</si>
  <si>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</si>
  <si>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</si>
  <si>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</si>
  <si>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</si>
  <si>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</si>
  <si>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</si>
  <si>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</si>
  <si>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</si>
  <si>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</si>
  <si>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</si>
  <si>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</si>
  <si>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</si>
  <si>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</si>
  <si>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</si>
  <si>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</si>
  <si>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</si>
  <si>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</si>
  <si>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</si>
  <si>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</si>
  <si>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</si>
  <si>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</si>
  <si>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</si>
  <si>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</si>
  <si>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</si>
  <si>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</si>
  <si>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</si>
  <si>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</si>
  <si>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</si>
  <si>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</si>
  <si>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</si>
  <si>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</si>
  <si>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</si>
  <si>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</si>
  <si>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</si>
  <si>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</si>
  <si>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</si>
  <si>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</si>
  <si>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</si>
  <si>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</si>
  <si>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</si>
  <si>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</si>
  <si>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</si>
  <si>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</si>
  <si>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</si>
  <si>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</si>
  <si>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</si>
  <si>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</si>
  <si>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</si>
  <si>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</si>
  <si>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</si>
  <si>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</si>
  <si>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</si>
  <si>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</si>
  <si>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</si>
  <si>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</si>
  <si>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</si>
  <si>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</si>
  <si>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</si>
  <si>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</si>
  <si>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</si>
  <si>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</si>
  <si>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</si>
  <si>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</si>
  <si>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</si>
  <si>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</si>
  <si>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</si>
  <si>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</si>
  <si>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</si>
  <si>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</si>
  <si>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</si>
  <si>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</si>
  <si>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</si>
  <si>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</si>
  <si>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</si>
  <si>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</si>
  <si>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</si>
  <si>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</si>
  <si>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</si>
  <si>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</si>
  <si>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</si>
  <si>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</si>
  <si>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</si>
  <si>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</si>
  <si>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</si>
  <si>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</si>
  <si>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</si>
  <si>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</si>
  <si>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</si>
  <si>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</si>
  <si>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</si>
  <si>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</si>
  <si>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</si>
  <si>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</si>
  <si>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</si>
  <si>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</si>
  <si>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</si>
  <si>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</si>
  <si>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</si>
  <si>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</si>
  <si>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</si>
  <si>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</si>
  <si>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</si>
  <si>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</si>
  <si>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</si>
  <si>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</si>
  <si>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</si>
  <si>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</si>
  <si>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</si>
  <si>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</si>
  <si>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</si>
  <si>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</si>
  <si>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</si>
  <si>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</si>
  <si>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</si>
  <si>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</si>
  <si>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</si>
  <si>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</si>
  <si>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</si>
  <si>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</si>
  <si>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</si>
  <si>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</si>
  <si>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</si>
  <si>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</si>
  <si>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</si>
  <si>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</si>
  <si>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</si>
  <si>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</si>
  <si>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</si>
  <si>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</si>
  <si>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</si>
  <si>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</si>
  <si>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</si>
  <si>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</si>
  <si>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</si>
  <si>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</si>
  <si>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</si>
  <si>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</si>
  <si>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</si>
  <si>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</si>
  <si>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</si>
  <si>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</si>
  <si>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</si>
  <si>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</si>
  <si>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</si>
  <si>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</si>
  <si>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</si>
  <si>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</si>
  <si>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</si>
  <si>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</si>
  <si>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</si>
  <si>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</si>
  <si>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</si>
  <si>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</si>
  <si>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</si>
  <si>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</si>
  <si>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</si>
  <si>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</si>
  <si>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</si>
  <si>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</si>
  <si>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</si>
  <si>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</si>
  <si>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</si>
  <si>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</si>
  <si>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</si>
  <si>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</si>
  <si>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</si>
  <si>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</si>
  <si>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</si>
  <si>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</si>
  <si>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</si>
  <si>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</si>
  <si>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</si>
  <si>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</si>
  <si>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</si>
  <si>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</si>
  <si>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</si>
  <si>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</si>
  <si>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</si>
  <si>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</si>
  <si>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</si>
  <si>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</si>
  <si>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</si>
  <si>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</si>
  <si>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</si>
  <si>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</si>
  <si>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</si>
  <si>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</si>
  <si>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</si>
  <si>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</si>
  <si>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</si>
  <si>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</si>
  <si>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</si>
  <si>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</si>
  <si>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</si>
  <si>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</si>
  <si>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</si>
  <si>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</si>
  <si>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</si>
  <si>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</si>
  <si>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</si>
  <si>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</si>
  <si>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</si>
  <si>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</si>
  <si>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</si>
  <si>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</si>
  <si>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</si>
  <si>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</si>
  <si>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</si>
  <si>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</si>
  <si>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</si>
  <si>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</si>
  <si>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</si>
  <si>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</si>
  <si>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</si>
  <si>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</si>
  <si>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</si>
  <si>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</si>
  <si>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</si>
  <si>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</si>
  <si>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</si>
  <si>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</si>
  <si>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</si>
  <si>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</si>
  <si>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</si>
  <si>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</si>
  <si>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</si>
  <si>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</si>
  <si>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</si>
  <si>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</si>
  <si>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</si>
  <si>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</si>
  <si>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</si>
  <si>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</si>
  <si>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</si>
  <si>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</si>
  <si>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</si>
  <si>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</si>
  <si>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</si>
  <si>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</si>
  <si>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</si>
  <si>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</si>
  <si>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</si>
  <si>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</si>
  <si>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</si>
  <si>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</si>
  <si>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</si>
  <si>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</si>
  <si>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</si>
  <si>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</si>
  <si>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</si>
  <si>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</si>
  <si>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</si>
  <si>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</si>
  <si>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</si>
  <si>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</si>
  <si>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</si>
  <si>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</si>
  <si>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</si>
  <si>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</si>
  <si>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</si>
  <si>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</si>
  <si>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</si>
  <si>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</si>
  <si>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</si>
  <si>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</si>
  <si>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</si>
  <si>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</si>
  <si>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</si>
  <si>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</si>
  <si>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</si>
  <si>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</si>
  <si>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</si>
  <si>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</si>
  <si>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</si>
  <si>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</si>
  <si>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</si>
  <si>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</si>
  <si>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</si>
  <si>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</si>
  <si>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</si>
  <si>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</si>
  <si>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</si>
  <si>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</si>
  <si>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</si>
  <si>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</si>
  <si>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</si>
  <si>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</si>
  <si>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</si>
  <si>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</si>
  <si>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</si>
  <si>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</si>
  <si>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</si>
  <si>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</si>
  <si>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</si>
  <si>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</si>
  <si>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</si>
  <si>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</si>
  <si>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</si>
  <si>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</si>
  <si>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</si>
  <si>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</si>
  <si>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</si>
  <si>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</si>
  <si>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</si>
  <si>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</si>
  <si>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</si>
  <si>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</si>
  <si>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</si>
  <si>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</si>
  <si>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</si>
  <si>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</si>
  <si>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</si>
  <si>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</si>
  <si>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</si>
  <si>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</si>
  <si>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</si>
  <si>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</si>
  <si>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</si>
  <si>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</si>
  <si>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</si>
  <si>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</si>
  <si>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</si>
  <si>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</si>
  <si>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</si>
  <si>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</si>
  <si>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</si>
  <si>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</si>
  <si>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</si>
  <si>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</si>
  <si>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</si>
  <si>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</si>
  <si>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</si>
  <si>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</si>
  <si>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</si>
  <si>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</si>
  <si>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</si>
  <si>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</si>
  <si>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</si>
  <si>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</si>
  <si>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</si>
  <si>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</si>
  <si>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</si>
  <si>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</si>
  <si>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</si>
  <si>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</si>
  <si>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</si>
  <si>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</si>
  <si>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</si>
  <si>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</si>
  <si>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</si>
  <si>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</si>
  <si>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</si>
  <si>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</si>
  <si>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</si>
  <si>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</si>
  <si>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</si>
  <si>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</si>
  <si>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</si>
  <si>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</si>
  <si>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</si>
  <si>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</si>
  <si>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</si>
  <si>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</si>
  <si>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</si>
  <si>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</si>
  <si>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</si>
  <si>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</si>
  <si>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</si>
  <si>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</si>
  <si>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</si>
  <si>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</si>
  <si>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</si>
  <si>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</si>
  <si>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</si>
  <si>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</si>
  <si>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</si>
  <si>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</si>
  <si>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</si>
  <si>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</si>
  <si>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</si>
  <si>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</si>
  <si>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</si>
  <si>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</si>
  <si>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</si>
  <si>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</si>
  <si>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</si>
  <si>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</si>
  <si>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</si>
  <si>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</si>
  <si>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</si>
  <si>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</si>
  <si>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</si>
  <si>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</si>
  <si>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</si>
  <si>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</si>
  <si>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</si>
  <si>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</si>
  <si>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</si>
  <si>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</si>
  <si>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</si>
  <si>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</si>
  <si>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</si>
  <si>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</si>
  <si>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</si>
  <si>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</si>
  <si>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</si>
  <si>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</si>
  <si>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</si>
  <si>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</si>
  <si>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</si>
  <si>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</si>
  <si>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</si>
  <si>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</si>
  <si>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</si>
  <si>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</si>
  <si>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</si>
  <si>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</si>
  <si>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</si>
  <si>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</si>
  <si>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</si>
  <si>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</si>
  <si>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</si>
  <si>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</si>
  <si>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</si>
  <si>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</si>
  <si>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</si>
  <si>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</si>
  <si>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</si>
  <si>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</si>
  <si>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</si>
  <si>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</si>
  <si>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</si>
  <si>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</si>
  <si>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</si>
  <si>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</si>
  <si>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</si>
  <si>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</si>
  <si>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</si>
  <si>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</si>
  <si>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</si>
  <si>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</si>
  <si>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</si>
  <si>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</si>
  <si>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</si>
  <si>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</si>
  <si>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</si>
  <si>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</si>
  <si>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</si>
  <si>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</si>
  <si>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</si>
  <si>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</si>
  <si>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</si>
  <si>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</si>
  <si>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</si>
  <si>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</si>
  <si>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</si>
  <si>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</si>
  <si>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</si>
  <si>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</si>
  <si>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</si>
  <si>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</si>
  <si>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</si>
  <si>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</si>
  <si>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</si>
  <si>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</si>
  <si>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</si>
  <si>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</si>
  <si>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</si>
  <si>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</si>
  <si>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</si>
  <si>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</si>
  <si>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</si>
  <si>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</si>
  <si>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</si>
  <si>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</si>
  <si>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</si>
  <si>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</si>
  <si>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</si>
  <si>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</si>
  <si>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</si>
  <si>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</si>
  <si>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</si>
  <si>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</si>
  <si>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</si>
  <si>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</si>
  <si>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</si>
  <si>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</si>
  <si>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</si>
  <si>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</si>
  <si>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</si>
  <si>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</si>
  <si>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</si>
  <si>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</si>
  <si>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</si>
  <si>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</si>
  <si>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</si>
  <si>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</si>
  <si>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</si>
  <si>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</si>
  <si>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</si>
  <si>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</si>
  <si>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</si>
  <si>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</si>
  <si>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</si>
  <si>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</si>
  <si>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</si>
  <si>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</si>
  <si>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</si>
  <si>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</si>
  <si>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</si>
  <si>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</si>
  <si>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</si>
  <si>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</si>
  <si>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</si>
  <si>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</si>
  <si>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</si>
  <si>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</si>
  <si>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</si>
  <si>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</si>
  <si>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</si>
  <si>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</si>
  <si>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</si>
  <si>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</si>
  <si>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</si>
  <si>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</si>
  <si>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</si>
  <si>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</si>
  <si>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</si>
  <si>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</si>
  <si>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</si>
  <si>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</si>
  <si>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</si>
  <si>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</si>
  <si>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</si>
  <si>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</si>
  <si>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</si>
  <si>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</si>
  <si>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</si>
  <si>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</si>
  <si>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</si>
  <si>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</si>
  <si>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</si>
  <si>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</si>
  <si>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</si>
  <si>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</si>
  <si>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</si>
  <si>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</si>
  <si>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</si>
  <si>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</si>
  <si>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</si>
  <si>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</si>
  <si>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</si>
  <si>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</si>
  <si>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</si>
  <si>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</si>
  <si>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</si>
  <si>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</si>
  <si>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</si>
  <si>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</si>
  <si>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</si>
  <si>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</si>
  <si>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</si>
  <si>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</si>
  <si>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</si>
  <si>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</si>
  <si>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</si>
  <si>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</si>
  <si>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</si>
  <si>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</si>
  <si>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</si>
  <si>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</si>
  <si>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</si>
  <si>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</si>
  <si>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</si>
  <si>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</si>
  <si>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</si>
  <si>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</si>
  <si>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</si>
  <si>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</si>
  <si>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</si>
  <si>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</si>
  <si>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</si>
  <si>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</si>
  <si>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</si>
  <si>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</si>
  <si>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</si>
  <si>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</si>
  <si>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</si>
  <si>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</si>
  <si>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</si>
  <si>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</si>
  <si>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</si>
  <si>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</si>
  <si>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</si>
  <si>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</si>
  <si>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</si>
  <si>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</si>
  <si>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</si>
  <si>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</si>
  <si>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</si>
  <si>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</si>
  <si>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</si>
  <si>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</si>
  <si>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</si>
  <si>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</si>
  <si>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</si>
  <si>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</si>
  <si>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</si>
  <si>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</si>
  <si>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</si>
  <si>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</si>
  <si>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</si>
  <si>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</si>
  <si>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</si>
  <si>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</si>
  <si>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</si>
  <si>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</si>
  <si>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</si>
  <si>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</si>
  <si>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</si>
  <si>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</si>
  <si>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</si>
  <si>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</si>
  <si>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</si>
  <si>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</si>
  <si>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</si>
  <si>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</si>
  <si>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</si>
  <si>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</si>
  <si>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</si>
  <si>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</si>
  <si>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</si>
  <si>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</si>
  <si>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</si>
  <si>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</si>
  <si>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</si>
  <si>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</si>
  <si>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</si>
  <si>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</si>
  <si>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</si>
  <si>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</si>
  <si>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</si>
  <si>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</si>
  <si>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</si>
  <si>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</si>
  <si>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</si>
  <si>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</si>
  <si>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</si>
  <si>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</si>
  <si>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</si>
  <si>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</si>
  <si>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</si>
  <si>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</si>
  <si>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</si>
  <si>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</si>
  <si>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</si>
  <si>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</si>
  <si>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</si>
  <si>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</si>
  <si>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</si>
  <si>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</si>
  <si>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</si>
  <si>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</si>
  <si>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</si>
  <si>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</si>
  <si>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</si>
  <si>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</si>
  <si>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</si>
  <si>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</si>
  <si>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</si>
  <si>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</si>
  <si>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</si>
  <si>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</si>
  <si>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</si>
  <si>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</si>
  <si>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</si>
  <si>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</si>
  <si>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</si>
  <si>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</si>
  <si>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</si>
  <si>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</si>
  <si>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</si>
  <si>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</si>
  <si>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</si>
  <si>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</si>
  <si>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</si>
  <si>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</si>
  <si>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</si>
  <si>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</si>
  <si>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</si>
  <si>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</si>
  <si>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</si>
  <si>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</si>
  <si>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</si>
  <si>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</si>
  <si>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</si>
  <si>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</si>
  <si>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</si>
  <si>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</si>
  <si>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</si>
  <si>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</si>
  <si>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</si>
  <si>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</si>
  <si>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</si>
  <si>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</si>
  <si>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</si>
  <si>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</si>
  <si>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</si>
  <si>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</si>
  <si>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</si>
  <si>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</si>
  <si>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</si>
  <si>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</si>
  <si>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</si>
  <si>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</si>
  <si>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</si>
  <si>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</si>
  <si>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</si>
  <si>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</si>
  <si>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</si>
  <si>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</si>
  <si>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</si>
  <si>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</si>
  <si>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</si>
  <si>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</si>
  <si>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</si>
  <si>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</si>
  <si>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</si>
  <si>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</si>
  <si>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</si>
  <si>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</si>
  <si>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</si>
  <si>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</si>
  <si>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</si>
  <si>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</si>
  <si>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</si>
  <si>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</si>
  <si>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</si>
  <si>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</si>
  <si>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</si>
  <si>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</si>
  <si>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</si>
  <si>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</si>
  <si>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</si>
  <si>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</si>
  <si>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</si>
  <si>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</si>
  <si>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</si>
  <si>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</si>
  <si>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</si>
  <si>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</si>
  <si>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</si>
  <si>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</si>
  <si>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</si>
  <si>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</si>
  <si>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</si>
  <si>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</si>
  <si>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</si>
  <si>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</si>
  <si>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</si>
  <si>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</si>
  <si>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</si>
  <si>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</si>
  <si>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</si>
  <si>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</si>
  <si>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</si>
  <si>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</si>
  <si>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</si>
  <si>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</si>
  <si>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</si>
  <si>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</si>
  <si>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</si>
  <si>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</si>
  <si>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</si>
  <si>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</si>
  <si>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</si>
  <si>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</si>
  <si>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</si>
  <si>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</si>
  <si>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</si>
  <si>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</si>
  <si>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</si>
  <si>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</si>
  <si>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</si>
  <si>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</si>
  <si>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</si>
  <si>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</si>
  <si>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</si>
  <si>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</si>
  <si>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</si>
  <si>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</si>
  <si>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</si>
  <si>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</si>
  <si>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</si>
  <si>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</si>
  <si>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</si>
  <si>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</si>
  <si>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</si>
  <si>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</si>
  <si>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</si>
  <si>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</si>
  <si>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</si>
  <si>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</si>
  <si>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</si>
  <si>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</si>
  <si>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</si>
  <si>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</si>
  <si>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</si>
  <si>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</si>
  <si>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</si>
  <si>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</si>
  <si>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</si>
  <si>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</si>
  <si>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</si>
  <si>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</si>
  <si>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</si>
  <si>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</si>
  <si>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</si>
  <si>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</si>
  <si>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</si>
  <si>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</si>
  <si>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</si>
  <si>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</si>
  <si>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</si>
  <si>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</si>
  <si>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</si>
  <si>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</si>
  <si>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</si>
  <si>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</si>
  <si>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</si>
  <si>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</si>
  <si>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</si>
  <si>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</si>
  <si>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</si>
  <si>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</si>
  <si>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</si>
  <si>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</si>
  <si>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</si>
  <si>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</si>
  <si>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</si>
  <si>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</si>
  <si>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</si>
  <si>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</si>
  <si>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</si>
  <si>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</si>
  <si>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</si>
  <si>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</si>
  <si>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</si>
  <si>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</si>
  <si>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</si>
  <si>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</si>
  <si>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</si>
  <si>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</si>
  <si>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</si>
  <si>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</si>
  <si>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</si>
  <si>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</si>
  <si>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</si>
  <si>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</si>
  <si>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</si>
  <si>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</si>
  <si>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</si>
  <si>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</si>
  <si>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</si>
  <si>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</si>
  <si>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</si>
  <si>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</si>
  <si>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</si>
  <si>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</si>
  <si>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</si>
  <si>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</si>
  <si>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</si>
  <si>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</si>
  <si>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</si>
  <si>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</si>
  <si>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</si>
  <si>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</si>
  <si>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</si>
  <si>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</si>
  <si>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</si>
  <si>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</si>
  <si>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</si>
  <si>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</si>
  <si>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</si>
  <si>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</si>
  <si>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</si>
  <si>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</si>
  <si>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</si>
  <si>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</si>
  <si>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</si>
  <si>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</si>
  <si>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</si>
  <si>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</si>
  <si>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</si>
  <si>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</si>
  <si>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</si>
  <si>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</si>
  <si>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</si>
  <si>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</si>
  <si>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</si>
  <si>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</si>
  <si>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</si>
  <si>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</si>
  <si>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</si>
  <si>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</si>
  <si>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</si>
  <si>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</si>
  <si>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</si>
  <si>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</si>
  <si>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</si>
  <si>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</si>
  <si>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</si>
  <si>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</si>
  <si>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</si>
  <si>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</si>
  <si>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</si>
  <si>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</si>
  <si>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</si>
  <si>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</si>
  <si>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</si>
  <si>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</si>
  <si>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</si>
  <si>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</si>
  <si>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</si>
  <si>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</si>
  <si>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</si>
  <si>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</si>
  <si>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</si>
  <si>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</si>
  <si>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</si>
  <si>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</si>
  <si>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</si>
  <si>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</si>
  <si>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</si>
  <si>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</si>
  <si>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</si>
  <si>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</si>
  <si>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</si>
  <si>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</si>
  <si>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</si>
  <si>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</si>
  <si>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</si>
  <si>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</si>
  <si>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</si>
  <si>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</si>
  <si>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</si>
  <si>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</si>
  <si>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</si>
  <si>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</si>
  <si>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</si>
  <si>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</si>
  <si>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</si>
  <si>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</si>
  <si>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</si>
  <si>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</si>
  <si>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</si>
  <si>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</si>
  <si>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</si>
  <si>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</si>
  <si>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</si>
  <si>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</si>
  <si>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</si>
  <si>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</si>
  <si>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</si>
  <si>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</si>
  <si>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</si>
  <si>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</si>
  <si>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</si>
  <si>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</si>
  <si>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</si>
  <si>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</si>
  <si>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</si>
  <si>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</si>
  <si>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</si>
  <si>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</si>
  <si>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</si>
  <si>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</si>
  <si>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</si>
  <si>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</si>
  <si>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</si>
  <si>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</si>
  <si>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</si>
  <si>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</si>
  <si>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</si>
  <si>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</si>
  <si>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</si>
  <si>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</si>
  <si>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</si>
  <si>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</si>
  <si>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</si>
  <si>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</si>
  <si>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</si>
  <si>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</si>
  <si>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</si>
  <si>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</si>
  <si>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</si>
  <si>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</si>
  <si>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</si>
  <si>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</si>
  <si>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</si>
  <si>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</si>
  <si>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</si>
  <si>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</si>
  <si>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</si>
  <si>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</si>
  <si>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</si>
  <si>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</si>
  <si>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</si>
  <si>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</si>
  <si>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</si>
  <si>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</si>
  <si>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</si>
  <si>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</si>
  <si>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</si>
  <si>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</si>
  <si>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</si>
  <si>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</si>
  <si>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</si>
  <si>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</si>
  <si>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</si>
  <si>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</si>
  <si>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</si>
  <si>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</si>
  <si>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</si>
  <si>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</si>
  <si>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</si>
  <si>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</si>
  <si>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</si>
  <si>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</si>
  <si>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</si>
  <si>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</si>
  <si>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</si>
  <si>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</si>
  <si>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</si>
  <si>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</si>
  <si>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</si>
  <si>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</si>
  <si>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</si>
  <si>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</si>
  <si>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</si>
  <si>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</si>
  <si>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</si>
  <si>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</si>
  <si>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</si>
  <si>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</si>
  <si>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</si>
  <si>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</si>
  <si>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</si>
  <si>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</si>
  <si>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</si>
  <si>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</si>
  <si>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</si>
  <si>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</si>
  <si>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</si>
  <si>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</si>
  <si>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</si>
  <si>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</si>
  <si>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</si>
  <si>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</si>
  <si>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</si>
  <si>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</si>
  <si>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</si>
  <si>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</si>
  <si>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</si>
  <si>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</si>
  <si>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</si>
  <si>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</si>
  <si>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</si>
  <si>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</si>
  <si>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</si>
  <si>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</si>
  <si>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</si>
  <si>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</si>
  <si>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</si>
  <si>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</si>
  <si>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</si>
  <si>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</si>
  <si>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</si>
  <si>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</si>
  <si>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</si>
  <si>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</si>
  <si>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</si>
  <si>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</si>
  <si>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</si>
  <si>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</si>
  <si>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</si>
  <si>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</si>
  <si>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</si>
  <si>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</si>
  <si>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</si>
  <si>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</si>
  <si>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</si>
  <si>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</si>
  <si>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</si>
  <si>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</si>
  <si>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</si>
  <si>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</si>
  <si>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</si>
  <si>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</si>
  <si>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</si>
  <si>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</si>
  <si>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</si>
  <si>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</si>
  <si>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</si>
  <si>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</si>
  <si>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</si>
  <si>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</si>
  <si>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</si>
  <si>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</si>
  <si>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</si>
  <si>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</si>
  <si>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</si>
  <si>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</si>
  <si>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</si>
  <si>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</si>
  <si>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</si>
  <si>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</si>
  <si>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</si>
  <si>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</si>
  <si>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</si>
  <si>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</si>
  <si>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</si>
  <si>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</si>
  <si>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</si>
  <si>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</si>
  <si>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</si>
  <si>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</si>
  <si>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</si>
  <si>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</si>
  <si>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</si>
  <si>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</si>
  <si>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</si>
  <si>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</si>
  <si>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</si>
  <si>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</si>
  <si>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</si>
  <si>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</si>
  <si>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</si>
  <si>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</si>
  <si>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</si>
  <si>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</si>
  <si>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</si>
  <si>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</si>
  <si>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</si>
  <si>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</si>
  <si>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</si>
  <si>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</si>
  <si>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</si>
  <si>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</si>
  <si>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</si>
  <si>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</si>
  <si>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</si>
  <si>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</si>
  <si>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</si>
  <si>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</si>
  <si>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</si>
  <si>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</si>
  <si>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</si>
  <si>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</si>
  <si>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</si>
  <si>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</si>
  <si>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</si>
  <si>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</si>
  <si>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</si>
  <si>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</si>
  <si>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</si>
  <si>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</si>
  <si>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</si>
  <si>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</si>
  <si>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</si>
  <si>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</si>
  <si>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</si>
  <si>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</si>
  <si>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</si>
  <si>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</si>
  <si>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</si>
  <si>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</si>
  <si>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</si>
  <si>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</si>
  <si>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</si>
  <si>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</si>
  <si>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</si>
  <si>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</si>
  <si>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</si>
  <si>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</si>
  <si>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</si>
  <si>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</si>
  <si>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</si>
  <si>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</si>
  <si>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</si>
  <si>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</si>
  <si>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</si>
  <si>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</si>
  <si>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</si>
  <si>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</si>
  <si>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</si>
  <si>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</si>
  <si>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</si>
  <si>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</si>
  <si>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</si>
  <si>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</si>
  <si>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</si>
  <si>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</si>
  <si>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</si>
  <si>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</si>
  <si>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</si>
  <si>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</si>
  <si>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</si>
  <si>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</si>
  <si>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</si>
  <si>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</si>
  <si>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</si>
  <si>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</si>
  <si>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</si>
  <si>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</si>
  <si>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</si>
  <si>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</si>
  <si>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</si>
  <si>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</si>
  <si>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</si>
  <si>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</si>
  <si>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</si>
  <si>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</si>
  <si>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</si>
  <si>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</si>
  <si>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</si>
  <si>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</si>
  <si>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</si>
  <si>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</si>
  <si>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</si>
  <si>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</si>
  <si>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</si>
  <si>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</si>
  <si>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</si>
  <si>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</si>
  <si>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</si>
  <si>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</si>
  <si>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</si>
  <si>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</si>
  <si>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</si>
  <si>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</si>
  <si>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</si>
  <si>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</si>
  <si>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</si>
  <si>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</si>
  <si>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</si>
  <si>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</si>
  <si>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</si>
  <si>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</si>
  <si>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</si>
  <si>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</si>
  <si>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</si>
  <si>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</si>
  <si>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</si>
  <si>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</si>
  <si>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</si>
  <si>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</si>
  <si>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</si>
  <si>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</si>
  <si>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</si>
  <si>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</si>
  <si>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</si>
  <si>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</si>
  <si>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</si>
  <si>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</si>
  <si>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</si>
  <si>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</si>
  <si>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</si>
  <si>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</si>
  <si>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</si>
  <si>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</si>
  <si>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</si>
  <si>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</si>
  <si>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</si>
  <si>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</si>
  <si>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</si>
  <si>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</si>
  <si>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</si>
  <si>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</si>
  <si>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</si>
  <si>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</si>
  <si>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</si>
  <si>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</si>
  <si>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</si>
  <si>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</si>
  <si>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</si>
  <si>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</si>
  <si>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</si>
  <si>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</si>
  <si>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</si>
  <si>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</si>
  <si>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</si>
  <si>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</si>
  <si>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</si>
  <si>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</si>
  <si>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</si>
  <si>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</si>
  <si>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</si>
  <si>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</si>
  <si>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</si>
  <si>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</si>
  <si>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</si>
  <si>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</si>
  <si>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</si>
  <si>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</si>
  <si>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</si>
  <si>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</si>
  <si>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</si>
  <si>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</si>
  <si>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</si>
  <si>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</si>
  <si>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</si>
  <si>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</si>
  <si>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</si>
  <si>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</si>
  <si>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</si>
  <si>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</si>
  <si>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</si>
  <si>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</si>
  <si>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</si>
  <si>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</si>
  <si>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</si>
  <si>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</si>
  <si>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</si>
  <si>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</si>
  <si>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</si>
  <si>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</si>
  <si>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</si>
  <si>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</si>
  <si>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</si>
  <si>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</si>
  <si>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</si>
  <si>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</si>
  <si>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</si>
  <si>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</si>
  <si>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</si>
  <si>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</si>
  <si>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</si>
  <si>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</si>
  <si>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</si>
  <si>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</si>
  <si>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</si>
  <si>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</si>
  <si>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</si>
  <si>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</si>
  <si>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</si>
  <si>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</si>
  <si>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</si>
  <si>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</si>
  <si>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</si>
  <si>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</si>
  <si>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</si>
  <si>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</si>
  <si>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</si>
  <si>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</si>
  <si>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</si>
  <si>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</si>
  <si>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</si>
  <si>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</si>
  <si>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</si>
  <si>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</si>
  <si>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</si>
  <si>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</si>
  <si>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</si>
  <si>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</si>
  <si>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</si>
  <si>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</si>
  <si>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</si>
  <si>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</si>
  <si>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</si>
  <si>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</si>
  <si>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</si>
  <si>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</si>
  <si>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</si>
  <si>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</si>
  <si>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</si>
  <si>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</si>
  <si>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</si>
  <si>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</si>
  <si>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</si>
  <si>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</si>
  <si>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</si>
  <si>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</si>
  <si>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</si>
  <si>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</si>
  <si>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</si>
  <si>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</si>
  <si>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</si>
  <si>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</si>
  <si>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</si>
  <si>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</si>
  <si>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</si>
  <si>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</si>
  <si>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</si>
  <si>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</si>
  <si>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</si>
  <si>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</si>
  <si>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</si>
  <si>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</si>
  <si>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</si>
  <si>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</si>
  <si>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</si>
  <si>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</si>
  <si>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</si>
  <si>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</si>
  <si>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</si>
  <si>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</si>
  <si>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</si>
  <si>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</si>
  <si>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</si>
  <si>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</si>
  <si>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</si>
  <si>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</si>
  <si>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</si>
  <si>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</si>
  <si>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</si>
  <si>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</si>
  <si>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</si>
  <si>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</si>
  <si>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</si>
  <si>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</si>
  <si>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</si>
  <si>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</si>
  <si>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</si>
  <si>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</si>
  <si>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</si>
  <si>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</si>
  <si>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</si>
  <si>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</si>
  <si>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</si>
  <si>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</si>
  <si>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</si>
  <si>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</si>
  <si>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</si>
  <si>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</si>
  <si>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</si>
  <si>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</si>
  <si>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</si>
  <si>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</si>
  <si>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</si>
  <si>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</si>
  <si>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</si>
  <si>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</si>
  <si>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</si>
  <si>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</si>
  <si>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</si>
  <si>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</si>
  <si>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</si>
  <si>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</si>
  <si>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</si>
  <si>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</si>
  <si>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</si>
  <si>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</si>
  <si>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</si>
  <si>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</si>
  <si>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</si>
  <si>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</si>
  <si>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</si>
  <si>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</si>
  <si>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</si>
  <si>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</si>
  <si>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</si>
  <si>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</si>
  <si>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</si>
  <si>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</si>
  <si>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</si>
  <si>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</si>
  <si>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</si>
  <si>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</si>
  <si>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</si>
  <si>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</si>
  <si>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</si>
  <si>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</si>
  <si>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</si>
  <si>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</si>
  <si>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</si>
  <si>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</si>
  <si>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</si>
  <si>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</si>
  <si>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</si>
  <si>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</si>
  <si>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</si>
  <si>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</si>
  <si>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</si>
  <si>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</si>
  <si>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</si>
  <si>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</si>
  <si>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</si>
  <si>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</si>
  <si>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</si>
  <si>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</si>
  <si>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</si>
  <si>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</si>
  <si>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</si>
  <si>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</si>
  <si>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</si>
  <si>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</si>
  <si>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</si>
  <si>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</si>
  <si>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</si>
  <si>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</si>
  <si>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</si>
  <si>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</si>
  <si>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</si>
  <si>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</si>
  <si>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</si>
  <si>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</si>
  <si>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</si>
  <si>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</si>
  <si>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</si>
  <si>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</si>
  <si>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</si>
  <si>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</si>
  <si>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</si>
  <si>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</si>
  <si>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</si>
  <si>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</si>
  <si>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</si>
  <si>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</si>
  <si>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</si>
  <si>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</si>
  <si>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</si>
  <si>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</si>
  <si>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</si>
  <si>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</si>
  <si>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</si>
  <si>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</si>
  <si>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</si>
  <si>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</si>
  <si>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</si>
  <si>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</si>
  <si>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</si>
  <si>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</si>
  <si>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</si>
  <si>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</si>
  <si>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</si>
  <si>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</si>
  <si>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</si>
  <si>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</si>
  <si>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</si>
  <si>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</si>
  <si>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</si>
  <si>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</si>
  <si>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</si>
  <si>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</si>
  <si>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</si>
  <si>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</si>
  <si>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</si>
  <si>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</si>
  <si>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</si>
  <si>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</si>
  <si>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</si>
  <si>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</si>
  <si>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</si>
  <si>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</si>
  <si>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</si>
  <si>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</si>
  <si>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</si>
  <si>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</si>
  <si>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</si>
  <si>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</si>
  <si>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</si>
  <si>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</si>
  <si>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</si>
  <si>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</si>
  <si>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</si>
  <si>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</si>
  <si>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</si>
  <si>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</si>
  <si>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</si>
  <si>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</si>
  <si>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</si>
  <si>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</si>
  <si>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</si>
  <si>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</si>
  <si>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</si>
  <si>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</si>
  <si>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</si>
  <si>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</si>
  <si>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</si>
  <si>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</si>
  <si>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</si>
  <si>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</si>
  <si>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</si>
  <si>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</si>
  <si>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</si>
  <si>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</si>
  <si>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</si>
  <si>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</si>
  <si>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</si>
  <si>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</si>
  <si>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</si>
  <si>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</si>
  <si>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</si>
  <si>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</si>
  <si>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</si>
  <si>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</si>
  <si>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</si>
  <si>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</si>
  <si>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</si>
  <si>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</si>
  <si>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</si>
  <si>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</si>
  <si>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</si>
  <si>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</si>
  <si>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</si>
  <si>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</si>
  <si>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</si>
  <si>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</si>
  <si>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</si>
  <si>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</si>
  <si>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</si>
  <si>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</si>
  <si>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</si>
  <si>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</si>
  <si>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</si>
  <si>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</si>
  <si>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</si>
  <si>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</si>
  <si>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</si>
  <si>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</si>
  <si>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</si>
  <si>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</si>
  <si>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</si>
  <si>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</si>
  <si>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</si>
  <si>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</si>
  <si>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</si>
  <si>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</si>
  <si>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</si>
  <si>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</si>
  <si>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</si>
  <si>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</si>
  <si>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</si>
  <si>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</si>
  <si>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</si>
  <si>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</si>
  <si>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</si>
  <si>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</si>
  <si>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</si>
  <si>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</si>
  <si>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</si>
  <si>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</si>
  <si>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</si>
  <si>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</si>
  <si>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</si>
  <si>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</si>
  <si>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</si>
  <si>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</si>
  <si>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</si>
  <si>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</si>
  <si>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</si>
  <si>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</si>
  <si>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</si>
  <si>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</si>
  <si>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</si>
  <si>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</si>
  <si>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</si>
  <si>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</si>
  <si>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</si>
  <si>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</si>
  <si>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</si>
  <si>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</si>
  <si>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</si>
  <si>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</si>
  <si>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</si>
  <si>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</si>
  <si>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</si>
  <si>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</si>
  <si>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</si>
  <si>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</si>
  <si>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</si>
  <si>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</si>
  <si>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</si>
  <si>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</si>
  <si>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</si>
  <si>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</si>
  <si>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</si>
  <si>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</si>
  <si>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</si>
  <si>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</si>
  <si>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</si>
  <si>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</si>
  <si>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</si>
  <si>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</si>
  <si>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</si>
  <si>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</si>
  <si>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</si>
  <si>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</si>
  <si>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</si>
  <si>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</si>
  <si>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</si>
  <si>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</si>
  <si>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</si>
  <si>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</si>
  <si>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</si>
  <si>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</si>
  <si>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</si>
  <si>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</si>
  <si>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</si>
  <si>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</si>
  <si>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</si>
  <si>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</si>
  <si>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</si>
  <si>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</si>
  <si>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</si>
  <si>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</si>
  <si>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</si>
  <si>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</si>
  <si>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</si>
  <si>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</si>
  <si>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</si>
  <si>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</si>
  <si>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</si>
  <si>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</si>
  <si>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</si>
  <si>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</si>
  <si>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</si>
  <si>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</si>
  <si>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</si>
  <si>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</si>
  <si>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</si>
  <si>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</si>
  <si>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</si>
  <si>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</si>
  <si>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</si>
  <si>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</si>
  <si>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</si>
  <si>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</si>
  <si>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</si>
  <si>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</si>
  <si>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</si>
  <si>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</si>
  <si>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</si>
  <si>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</si>
  <si>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</si>
  <si>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</si>
  <si>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</si>
  <si>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</si>
  <si>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</si>
  <si>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</si>
  <si>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</si>
  <si>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</si>
  <si>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</si>
  <si>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</si>
  <si>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</si>
  <si>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</si>
  <si>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</si>
  <si>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</si>
  <si>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</si>
  <si>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</si>
  <si>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</si>
  <si>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</si>
  <si>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</si>
  <si>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</si>
  <si>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</si>
  <si>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</si>
  <si>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</si>
  <si>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</si>
  <si>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</si>
  <si>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</si>
  <si>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</si>
  <si>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</si>
  <si>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</si>
  <si>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</si>
  <si>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</si>
  <si>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</si>
  <si>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</si>
  <si>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</si>
  <si>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</si>
  <si>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</si>
  <si>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</si>
  <si>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</si>
  <si>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</si>
  <si>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</si>
  <si>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</si>
  <si>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</si>
  <si>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</si>
  <si>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</si>
  <si>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</si>
  <si>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</si>
  <si>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</si>
  <si>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</si>
  <si>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</si>
  <si>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</si>
  <si>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</si>
  <si>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</si>
  <si>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</si>
  <si>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</si>
  <si>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</si>
  <si>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</si>
  <si>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</si>
  <si>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</si>
  <si>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</si>
  <si>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</si>
  <si>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</si>
  <si>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</si>
  <si>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</si>
  <si>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</si>
  <si>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</si>
  <si>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</si>
  <si>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</si>
  <si>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</si>
  <si>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</si>
  <si>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</si>
  <si>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</si>
  <si>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</si>
  <si>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</si>
  <si>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</si>
  <si>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</si>
  <si>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</si>
  <si>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</si>
  <si>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</si>
  <si>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</si>
  <si>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</si>
  <si>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</si>
  <si>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</si>
  <si>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</si>
  <si>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</si>
  <si>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</si>
  <si>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</si>
  <si>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</si>
  <si>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</si>
  <si>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</si>
  <si>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</si>
  <si>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</si>
  <si>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</si>
  <si>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</si>
  <si>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</si>
  <si>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</si>
  <si>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</si>
  <si>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</si>
  <si>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</si>
  <si>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</si>
  <si>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</si>
  <si>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</si>
  <si>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</si>
  <si>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</si>
  <si>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</si>
  <si>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</si>
  <si>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</si>
  <si>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</si>
  <si>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</si>
  <si>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</si>
  <si>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</si>
  <si>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</si>
  <si>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</si>
  <si>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</si>
  <si>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</si>
  <si>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</si>
  <si>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</si>
  <si>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</si>
  <si>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</si>
  <si>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</si>
  <si>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</si>
  <si>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</si>
  <si>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</si>
  <si>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</si>
  <si>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</si>
  <si>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</si>
  <si>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</si>
  <si>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</si>
  <si>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</si>
  <si>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</si>
  <si>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</si>
  <si>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</si>
  <si>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</si>
  <si>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</si>
  <si>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</si>
  <si>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</si>
  <si>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</si>
  <si>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</si>
  <si>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</si>
  <si>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</si>
  <si>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</si>
  <si>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</si>
  <si>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</si>
  <si>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</si>
  <si>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</si>
  <si>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</si>
  <si>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</si>
  <si>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</si>
  <si>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</si>
  <si>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</si>
  <si>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</si>
  <si>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</si>
  <si>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</si>
  <si>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</si>
  <si>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</si>
  <si>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</si>
  <si>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</si>
  <si>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</si>
  <si>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</si>
  <si>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</si>
  <si>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</si>
  <si>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</si>
  <si>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</si>
  <si>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</si>
  <si>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</si>
  <si>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</si>
  <si>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</si>
  <si>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</si>
  <si>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</si>
  <si>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</si>
  <si>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</si>
  <si>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</si>
  <si>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</si>
  <si>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</si>
  <si>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</si>
  <si>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</si>
  <si>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</si>
  <si>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</si>
  <si>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</si>
  <si>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</si>
  <si>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</si>
  <si>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</si>
  <si>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</si>
  <si>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</si>
  <si>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</si>
  <si>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</si>
  <si>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</si>
  <si>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</si>
  <si>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</si>
  <si>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</si>
  <si>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</si>
  <si>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</si>
  <si>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</si>
  <si>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</si>
  <si>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</si>
  <si>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</si>
  <si>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</si>
  <si>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</si>
  <si>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</si>
  <si>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</si>
  <si>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</si>
  <si>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</si>
  <si>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</si>
  <si>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</si>
  <si>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</si>
  <si>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</si>
  <si>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</si>
  <si>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</si>
  <si>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</si>
  <si>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</si>
  <si>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</si>
  <si>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</si>
  <si>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</si>
  <si>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</si>
  <si>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</si>
  <si>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</si>
  <si>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</si>
  <si>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</si>
  <si>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</si>
  <si>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</si>
  <si>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</si>
  <si>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</si>
  <si>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</si>
  <si>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</si>
  <si>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</si>
  <si>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</si>
  <si>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</si>
  <si>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</si>
  <si>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</si>
  <si>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</si>
  <si>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</si>
  <si>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</si>
  <si>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</si>
  <si>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</si>
  <si>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</si>
  <si>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</si>
  <si>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</si>
  <si>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</si>
  <si>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</si>
  <si>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</si>
  <si>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</si>
  <si>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</si>
  <si>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</si>
  <si>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</si>
  <si>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</si>
  <si>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</si>
  <si>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</si>
  <si>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</si>
  <si>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</si>
  <si>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</si>
  <si>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</si>
  <si>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</si>
  <si>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</si>
  <si>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</si>
  <si>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</si>
  <si>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</si>
  <si>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</si>
  <si>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</si>
  <si>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</si>
  <si>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</si>
  <si>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</si>
  <si>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</si>
  <si>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</si>
  <si>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</si>
  <si>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</si>
  <si>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</si>
  <si>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</si>
  <si>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</si>
  <si>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</si>
  <si>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</si>
  <si>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</si>
  <si>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</si>
  <si>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</si>
  <si>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</si>
  <si>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</si>
  <si>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</si>
  <si>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</si>
  <si>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</si>
  <si>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</si>
  <si>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</si>
  <si>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</si>
  <si>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</si>
  <si>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</si>
  <si>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</si>
  <si>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</si>
  <si>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</si>
  <si>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</si>
  <si>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</si>
  <si>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</si>
  <si>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</si>
  <si>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</si>
  <si>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</si>
  <si>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</si>
  <si>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</si>
  <si>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</si>
  <si>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</si>
  <si>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</si>
  <si>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</si>
  <si>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</si>
  <si>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</si>
  <si>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</si>
  <si>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</si>
  <si>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</si>
  <si>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</si>
  <si>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</si>
  <si>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</si>
  <si>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</si>
  <si>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</si>
  <si>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</si>
  <si>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</si>
  <si>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</si>
  <si>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</si>
  <si>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</si>
  <si>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</si>
  <si>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</si>
  <si>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</si>
  <si>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</si>
  <si>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</si>
  <si>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</si>
  <si>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</si>
  <si>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</si>
  <si>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</si>
  <si>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</si>
  <si>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</si>
  <si>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</si>
  <si>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</si>
  <si>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</si>
  <si>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</si>
  <si>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</si>
  <si>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</si>
  <si>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</si>
  <si>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</si>
  <si>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</si>
  <si>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</si>
  <si>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</si>
  <si>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</si>
  <si>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</si>
  <si>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</si>
  <si>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</si>
  <si>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</si>
  <si>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</si>
  <si>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</si>
  <si>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</si>
  <si>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</si>
  <si>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</si>
  <si>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</si>
  <si>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</si>
  <si>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</si>
  <si>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</si>
  <si>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</si>
  <si>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</si>
  <si>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</si>
  <si>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</si>
  <si>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</si>
  <si>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</si>
  <si>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</si>
  <si>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</si>
  <si>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</si>
  <si>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</si>
  <si>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</si>
  <si>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</si>
  <si>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</si>
  <si>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</si>
  <si>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</si>
  <si>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</si>
  <si>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</si>
  <si>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</si>
  <si>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</si>
  <si>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</si>
  <si>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</si>
  <si>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</si>
  <si>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</si>
  <si>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</si>
  <si>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</si>
  <si>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</si>
  <si>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</si>
  <si>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</si>
  <si>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</si>
  <si>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</si>
  <si>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</si>
  <si>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</si>
  <si>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</si>
  <si>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</si>
  <si>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</si>
  <si>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</si>
  <si>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</si>
  <si>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</si>
  <si>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</si>
  <si>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</si>
  <si>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</si>
  <si>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</si>
  <si>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</si>
  <si>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</si>
  <si>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</si>
  <si>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</si>
  <si>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</si>
  <si>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</si>
  <si>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</si>
  <si>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</si>
  <si>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</si>
  <si>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</si>
  <si>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</si>
  <si>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</si>
  <si>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</si>
  <si>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</si>
  <si>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</si>
  <si>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</si>
  <si>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</si>
  <si>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</si>
  <si>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</si>
  <si>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</si>
  <si>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</si>
  <si>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</si>
  <si>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</si>
  <si>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</si>
  <si>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</si>
  <si>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</si>
  <si>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</si>
  <si>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</si>
  <si>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</si>
  <si>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</si>
  <si>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</si>
  <si>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</si>
  <si>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</si>
  <si>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</si>
  <si>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</si>
  <si>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</si>
  <si>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</si>
  <si>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</si>
  <si>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</si>
  <si>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</si>
  <si>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</si>
  <si>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</si>
  <si>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</si>
  <si>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</si>
  <si>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</si>
  <si>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</si>
  <si>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</si>
  <si>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</si>
  <si>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</si>
  <si>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</si>
  <si>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</si>
  <si>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</si>
  <si>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</si>
  <si>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</si>
  <si>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</si>
  <si>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</si>
  <si>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</si>
  <si>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</si>
  <si>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</si>
  <si>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</si>
  <si>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</si>
  <si>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</si>
  <si>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</si>
  <si>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</si>
  <si>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</si>
  <si>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</si>
  <si>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</si>
  <si>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</si>
  <si>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</si>
  <si>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</si>
  <si>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</si>
  <si>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</si>
  <si>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</si>
  <si>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</si>
  <si>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</si>
  <si>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</si>
  <si>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</si>
  <si>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</si>
  <si>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</si>
  <si>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</si>
  <si>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</si>
  <si>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</si>
  <si>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</si>
  <si>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</si>
  <si>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</si>
  <si>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</si>
  <si>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</si>
  <si>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</si>
  <si>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</si>
  <si>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</si>
  <si>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</si>
  <si>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</si>
  <si>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</si>
  <si>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</si>
  <si>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</si>
  <si>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</si>
  <si>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</si>
  <si>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</si>
  <si>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</si>
  <si>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</si>
  <si>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</si>
  <si>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</si>
  <si>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</si>
  <si>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</si>
  <si>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</si>
  <si>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</si>
  <si>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</si>
  <si>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</si>
  <si>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</si>
  <si>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</si>
  <si>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</si>
  <si>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</si>
  <si>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</si>
  <si>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</si>
  <si>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</si>
  <si>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</si>
  <si>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</si>
  <si>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</si>
  <si>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</si>
  <si>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</si>
  <si>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</si>
  <si>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</si>
  <si>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</si>
  <si>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</si>
  <si>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</si>
  <si>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</si>
  <si>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</si>
  <si>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</si>
  <si>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</si>
  <si>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</si>
  <si>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</si>
  <si>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</si>
  <si>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</si>
  <si>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</si>
  <si>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</si>
  <si>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</si>
  <si>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</si>
  <si>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</si>
  <si>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</si>
  <si>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</si>
  <si>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</si>
  <si>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</si>
  <si>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</si>
  <si>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</si>
  <si>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</si>
  <si>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</si>
  <si>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</si>
  <si>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</si>
  <si>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</si>
  <si>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</si>
  <si>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</si>
  <si>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</si>
  <si>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</si>
  <si>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</si>
  <si>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</si>
  <si>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</si>
  <si>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</si>
  <si>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</si>
  <si>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</si>
  <si>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</si>
  <si>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</si>
  <si>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</si>
  <si>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</si>
  <si>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</si>
  <si>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</si>
  <si>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</si>
  <si>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</si>
  <si>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</si>
  <si>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</si>
  <si>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</si>
  <si>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</si>
  <si>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</si>
  <si>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</si>
  <si>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</si>
  <si>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</si>
  <si>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</si>
  <si>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</si>
  <si>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</si>
  <si>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</si>
  <si>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</si>
  <si>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</si>
  <si>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</si>
  <si>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</si>
  <si>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</si>
  <si>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</si>
  <si>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</si>
  <si>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</si>
  <si>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</si>
  <si>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</si>
  <si>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</si>
  <si>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</si>
  <si>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</si>
  <si>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</si>
  <si>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</si>
  <si>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</si>
  <si>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</si>
  <si>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</si>
  <si>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</si>
  <si>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</si>
  <si>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</si>
  <si>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</si>
  <si>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</si>
  <si>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</si>
  <si>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</si>
  <si>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</si>
  <si>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</si>
  <si>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</si>
  <si>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</si>
  <si>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</si>
  <si>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</si>
  <si>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</si>
  <si>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</si>
  <si>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</si>
  <si>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</si>
  <si>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</si>
  <si>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</si>
  <si>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</si>
  <si>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</si>
  <si>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</si>
  <si>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</si>
  <si>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</si>
  <si>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</si>
  <si>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</si>
  <si>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</si>
  <si>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</si>
  <si>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</si>
  <si>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</si>
  <si>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</si>
  <si>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</si>
  <si>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</si>
  <si>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</si>
  <si>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</si>
  <si>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</si>
  <si>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</si>
  <si>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</si>
  <si>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</si>
  <si>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</si>
  <si>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</si>
  <si>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</si>
  <si>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</si>
  <si>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</si>
  <si>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</si>
  <si>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</si>
  <si>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</si>
  <si>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</si>
  <si>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</si>
  <si>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</si>
  <si>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</si>
  <si>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</si>
  <si>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</si>
  <si>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</si>
  <si>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</si>
  <si>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</si>
  <si>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</si>
  <si>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</si>
  <si>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</si>
  <si>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</si>
  <si>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</si>
  <si>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</si>
  <si>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</si>
  <si>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</si>
  <si>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</si>
  <si>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</si>
  <si>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</si>
  <si>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</si>
  <si>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</si>
  <si>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</si>
  <si>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</si>
  <si>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</si>
  <si>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</si>
  <si>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</si>
  <si>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</si>
  <si>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</si>
  <si>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</si>
  <si>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</si>
  <si>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</si>
  <si>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</si>
  <si>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</si>
  <si>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</si>
  <si>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</si>
  <si>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</si>
  <si>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</si>
  <si>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</si>
  <si>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</si>
  <si>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</si>
  <si>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</si>
  <si>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</si>
  <si>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</si>
  <si>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</si>
  <si>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</si>
  <si>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</si>
  <si>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</si>
  <si>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</si>
  <si>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</si>
  <si>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</si>
  <si>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</si>
  <si>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</si>
  <si>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</si>
  <si>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</si>
  <si>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</si>
  <si>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</si>
  <si>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</si>
  <si>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</si>
  <si>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</si>
  <si>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</si>
  <si>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</si>
  <si>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</si>
  <si>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</si>
  <si>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</si>
  <si>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</si>
  <si>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</si>
  <si>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</si>
  <si>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</si>
  <si>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</si>
  <si>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</si>
  <si>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</si>
  <si>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</si>
  <si>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</si>
  <si>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</si>
  <si>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</si>
  <si>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</si>
  <si>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</si>
  <si>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</si>
  <si>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</si>
  <si>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</si>
  <si>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</si>
  <si>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</si>
  <si>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</si>
  <si>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</si>
  <si>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</si>
  <si>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</si>
  <si>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</si>
  <si>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</si>
  <si>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</si>
  <si>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</si>
  <si>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</si>
  <si>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</si>
  <si>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</si>
  <si>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</si>
  <si>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</si>
  <si>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</si>
  <si>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</si>
  <si>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</si>
  <si>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</si>
  <si>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</si>
  <si>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</si>
  <si>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</si>
  <si>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</si>
  <si>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</si>
  <si>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</si>
  <si>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</si>
  <si>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</si>
  <si>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</si>
  <si>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</si>
  <si>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</si>
  <si>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</si>
  <si>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</si>
  <si>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</si>
  <si>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</si>
  <si>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</si>
  <si>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</si>
  <si>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</si>
  <si>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</si>
  <si>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</si>
  <si>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</si>
  <si>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</si>
  <si>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</si>
  <si>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</si>
  <si>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</si>
  <si>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</si>
  <si>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</si>
  <si>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</si>
  <si>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</si>
  <si>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</si>
  <si>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</si>
  <si>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</si>
  <si>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</si>
  <si>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</si>
  <si>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</si>
  <si>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</si>
  <si>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</si>
  <si>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</si>
  <si>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</si>
  <si>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</si>
  <si>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</si>
  <si>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</si>
  <si>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</si>
  <si>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</si>
  <si>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</si>
  <si>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</si>
  <si>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</si>
  <si>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</si>
  <si>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</si>
  <si>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</si>
  <si>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</si>
  <si>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</si>
  <si>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</si>
  <si>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</si>
  <si>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</si>
  <si>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</si>
  <si>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</si>
  <si>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</si>
  <si>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</si>
  <si>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</si>
  <si>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</si>
  <si>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</si>
  <si>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</si>
  <si>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</si>
  <si>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</si>
  <si>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</si>
  <si>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</si>
  <si>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</si>
  <si>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</si>
  <si>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</si>
  <si>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</si>
  <si>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</si>
  <si>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</si>
  <si>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</si>
  <si>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</si>
  <si>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</si>
  <si>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</si>
  <si>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</si>
  <si>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</si>
  <si>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</si>
  <si>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</si>
  <si>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</si>
  <si>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</si>
  <si>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</si>
  <si>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</si>
  <si>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</si>
  <si>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</si>
  <si>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</si>
  <si>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</si>
  <si>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</si>
  <si>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</si>
  <si>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</si>
  <si>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</si>
  <si>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</si>
  <si>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</si>
  <si>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</si>
  <si>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</si>
  <si>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</si>
  <si>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</si>
  <si>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</si>
  <si>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</si>
  <si>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</si>
  <si>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</si>
  <si>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</si>
  <si>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</si>
  <si>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</si>
  <si>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</si>
  <si>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</si>
  <si>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</si>
  <si>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</si>
  <si>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</si>
  <si>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</si>
  <si>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</si>
  <si>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</si>
  <si>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</si>
  <si>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</si>
  <si>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</si>
  <si>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</si>
  <si>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</si>
  <si>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</si>
  <si>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</si>
  <si>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</si>
  <si>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</si>
  <si>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</si>
  <si>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</si>
  <si>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</si>
  <si>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</si>
  <si>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</si>
  <si>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</si>
  <si>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</si>
  <si>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</si>
  <si>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</si>
  <si>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</si>
  <si>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</si>
  <si>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</si>
  <si>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</si>
  <si>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</si>
  <si>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</si>
  <si>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</si>
  <si>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</si>
  <si>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</si>
  <si>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</si>
  <si>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</si>
  <si>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</si>
  <si>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</si>
  <si>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</si>
  <si>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</si>
  <si>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</si>
  <si>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</si>
  <si>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</si>
  <si>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</si>
  <si>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</si>
  <si>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</si>
  <si>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</si>
  <si>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</si>
  <si>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</si>
  <si>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</si>
  <si>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</si>
  <si>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</si>
  <si>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</si>
  <si>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</si>
  <si>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</si>
  <si>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</si>
  <si>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</si>
  <si>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</si>
  <si>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</si>
  <si>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</si>
  <si>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</si>
  <si>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</si>
  <si>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</si>
  <si>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</si>
  <si>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</si>
  <si>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</si>
  <si>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</si>
  <si>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</si>
  <si>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</si>
  <si>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</si>
  <si>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</si>
  <si>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</si>
  <si>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</si>
  <si>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</si>
  <si>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</si>
  <si>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</si>
  <si>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</si>
  <si>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</si>
  <si>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</si>
  <si>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</si>
  <si>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</si>
  <si>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</si>
  <si>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</si>
  <si>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</si>
  <si>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</si>
  <si>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</si>
  <si>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</si>
  <si>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</si>
  <si>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</si>
  <si>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</si>
  <si>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</si>
  <si>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</si>
  <si>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</si>
  <si>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</si>
  <si>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</si>
  <si>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</si>
  <si>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</si>
  <si>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</si>
  <si>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</si>
  <si>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</si>
  <si>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</si>
  <si>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</si>
  <si>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</si>
  <si>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</si>
  <si>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</si>
  <si>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</si>
  <si>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</si>
  <si>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</si>
  <si>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</si>
  <si>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</si>
  <si>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</si>
  <si>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</si>
  <si>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</si>
  <si>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</si>
  <si>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</si>
  <si>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</si>
  <si>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</si>
  <si>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</si>
  <si>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</si>
  <si>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</si>
  <si>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</si>
  <si>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</si>
  <si>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</si>
  <si>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</si>
  <si>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</si>
  <si>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</si>
  <si>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</si>
  <si>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</si>
  <si>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</si>
  <si>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</si>
  <si>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</si>
  <si>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</si>
  <si>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</si>
  <si>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</si>
  <si>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</si>
  <si>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</si>
  <si>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</si>
  <si>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</si>
  <si>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</si>
  <si>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</si>
  <si>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</si>
  <si>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</si>
  <si>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</si>
  <si>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</si>
  <si>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</si>
  <si>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</si>
  <si>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</si>
  <si>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</si>
  <si>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</si>
  <si>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</si>
  <si>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</si>
  <si>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</si>
  <si>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</si>
  <si>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</si>
  <si>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</si>
  <si>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</si>
  <si>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</si>
  <si>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</si>
  <si>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</si>
  <si>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</si>
  <si>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</si>
  <si>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</si>
  <si>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</si>
  <si>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</si>
  <si>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</si>
  <si>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</si>
  <si>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</si>
  <si>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</si>
  <si>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</si>
  <si>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</si>
  <si>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</si>
  <si>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</si>
  <si>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</si>
  <si>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</si>
  <si>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</si>
  <si>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</si>
  <si>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</si>
  <si>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</si>
  <si>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</si>
  <si>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</si>
  <si>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</si>
  <si>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</si>
  <si>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</si>
  <si>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</si>
  <si>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</si>
  <si>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</si>
  <si>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</si>
  <si>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</si>
  <si>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</si>
  <si>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</si>
  <si>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</si>
  <si>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</si>
  <si>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</si>
  <si>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</si>
  <si>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</si>
  <si>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</si>
  <si>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</si>
  <si>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</si>
  <si>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</si>
  <si>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</si>
  <si>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</si>
  <si>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</si>
  <si>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</si>
  <si>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</si>
  <si>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</si>
  <si>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</si>
  <si>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</si>
  <si>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</si>
  <si>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</si>
  <si>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</si>
  <si>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</si>
  <si>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</si>
  <si>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</si>
  <si>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</si>
  <si>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</si>
  <si>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</si>
  <si>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</si>
  <si>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</si>
  <si>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</si>
  <si>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</si>
  <si>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</si>
  <si>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</si>
  <si>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</si>
  <si>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</si>
  <si>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</si>
  <si>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</si>
  <si>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</si>
  <si>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</si>
  <si>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</si>
  <si>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</si>
  <si>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</si>
  <si>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</si>
  <si>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</si>
  <si>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</si>
  <si>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</si>
  <si>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</si>
  <si>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</si>
  <si>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</si>
  <si>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</si>
  <si>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</si>
  <si>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</si>
  <si>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</si>
  <si>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</si>
  <si>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</si>
  <si>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</si>
  <si>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</si>
  <si>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</si>
  <si>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</si>
  <si>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</si>
  <si>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</si>
  <si>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</si>
  <si>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</si>
  <si>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</si>
  <si>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</si>
  <si>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</si>
  <si>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</si>
  <si>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</si>
  <si>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</si>
  <si>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</si>
  <si>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</si>
  <si>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</si>
  <si>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</si>
  <si>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</si>
  <si>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</si>
  <si>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</si>
  <si>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</si>
  <si>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</si>
  <si>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</si>
  <si>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</si>
  <si>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</si>
  <si>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</si>
  <si>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</si>
  <si>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</si>
  <si>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</si>
  <si>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</si>
  <si>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</si>
  <si>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</si>
  <si>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</si>
  <si>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</si>
  <si>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</si>
  <si>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</si>
  <si>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</si>
  <si>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</si>
  <si>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</si>
  <si>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</si>
  <si>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</si>
  <si>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</si>
  <si>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</si>
  <si>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</si>
  <si>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</si>
  <si>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</si>
  <si>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</si>
  <si>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</si>
  <si>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</si>
  <si>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</si>
  <si>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</si>
  <si>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</si>
  <si>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</si>
  <si>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</si>
  <si>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</si>
  <si>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</si>
  <si>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</si>
  <si>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</si>
  <si>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</si>
  <si>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</si>
  <si>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</si>
  <si>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</si>
  <si>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</si>
  <si>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</si>
  <si>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</si>
  <si>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</si>
  <si>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</si>
  <si>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</si>
  <si>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</si>
  <si>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</si>
  <si>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</si>
  <si>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</si>
  <si>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</si>
  <si>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</si>
  <si>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</si>
  <si>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</si>
  <si>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</si>
  <si>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</si>
  <si>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</si>
  <si>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</si>
  <si>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</si>
  <si>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</si>
  <si>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</si>
  <si>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</si>
  <si>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</si>
  <si>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</si>
  <si>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</si>
  <si>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</si>
  <si>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</si>
  <si>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</si>
  <si>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</si>
  <si>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</si>
  <si>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</si>
  <si>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</si>
  <si>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</si>
  <si>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</si>
  <si>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</si>
  <si>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</si>
  <si>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</si>
  <si>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</si>
  <si>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</si>
  <si>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</si>
  <si>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</si>
  <si>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</si>
  <si>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</si>
  <si>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</si>
  <si>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</si>
  <si>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</si>
  <si>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</si>
  <si>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</si>
  <si>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</si>
  <si>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</si>
  <si>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</si>
  <si>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</si>
  <si>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</si>
  <si>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</si>
  <si>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</si>
  <si>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</si>
  <si>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</si>
  <si>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</si>
  <si>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</si>
  <si>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</si>
  <si>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</si>
  <si>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</si>
  <si>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</si>
  <si>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</si>
  <si>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</si>
  <si>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</si>
  <si>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</si>
  <si>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</si>
  <si>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</si>
  <si>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</si>
  <si>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</si>
  <si>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</si>
  <si>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</si>
  <si>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</si>
  <si>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</si>
  <si>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</si>
  <si>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</si>
  <si>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</si>
  <si>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</si>
  <si>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</si>
  <si>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</si>
  <si>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</si>
  <si>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</si>
  <si>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</si>
  <si>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</si>
  <si>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</si>
  <si>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</si>
  <si>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</si>
  <si>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</si>
  <si>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</si>
  <si>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</si>
  <si>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</si>
  <si>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</si>
  <si>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</si>
  <si>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</si>
  <si>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</si>
  <si>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</si>
  <si>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</si>
  <si>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</si>
  <si>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</si>
  <si>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</si>
  <si>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</si>
  <si>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</si>
  <si>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</si>
  <si>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</si>
  <si>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</si>
  <si>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</si>
  <si>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</si>
  <si>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</si>
  <si>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</si>
  <si>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</si>
  <si>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</si>
  <si>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</si>
  <si>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</si>
  <si>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</si>
  <si>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</si>
  <si>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</si>
  <si>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</si>
  <si>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</si>
  <si>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</si>
  <si>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</si>
  <si>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</si>
  <si>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</si>
  <si>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</si>
  <si>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</si>
  <si>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</si>
  <si>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</si>
  <si>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</si>
  <si>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</si>
  <si>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</si>
  <si>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</si>
  <si>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</si>
  <si>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</si>
  <si>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</si>
  <si>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</si>
  <si>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</si>
  <si>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</si>
  <si>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</si>
  <si>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</si>
  <si>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</si>
  <si>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</si>
  <si>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</si>
  <si>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</si>
  <si>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</si>
  <si>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</si>
  <si>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</si>
  <si>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</si>
  <si>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</si>
  <si>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</si>
  <si>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</si>
  <si>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</si>
  <si>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</si>
  <si>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</si>
  <si>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</si>
  <si>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</si>
  <si>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</si>
  <si>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</si>
  <si>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</si>
  <si>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</si>
  <si>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</si>
  <si>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</si>
  <si>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</si>
  <si>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</si>
  <si>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</si>
  <si>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</si>
  <si>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</si>
  <si>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</si>
  <si>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</si>
  <si>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</si>
  <si>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</si>
  <si>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</si>
  <si>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</si>
  <si>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</si>
  <si>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</si>
  <si>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</si>
  <si>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</si>
  <si>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</si>
  <si>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</si>
  <si>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</si>
  <si>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</si>
  <si>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</si>
  <si>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</si>
  <si>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</si>
  <si>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</si>
  <si>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</si>
  <si>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</si>
  <si>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</si>
  <si>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</si>
  <si>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</si>
  <si>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</si>
  <si>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</si>
  <si>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</si>
  <si>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</si>
  <si>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</si>
  <si>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</si>
  <si>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</si>
  <si>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</si>
  <si>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</si>
  <si>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</si>
  <si>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</si>
  <si>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</si>
  <si>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</si>
  <si>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</si>
  <si>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</si>
  <si>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</si>
  <si>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</si>
  <si>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</si>
  <si>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</si>
  <si>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</si>
  <si>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</si>
  <si>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</si>
  <si>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</si>
  <si>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</si>
  <si>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</si>
  <si>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</si>
  <si>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</si>
  <si>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</si>
  <si>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</si>
  <si>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</si>
  <si>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</si>
  <si>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</si>
  <si>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</si>
  <si>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</si>
  <si>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</si>
  <si>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</si>
  <si>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</si>
  <si>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</si>
  <si>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</si>
  <si>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</si>
  <si>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</si>
  <si>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</si>
  <si>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</si>
  <si>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</si>
  <si>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</si>
  <si>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</si>
  <si>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</si>
  <si>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</si>
  <si>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</si>
  <si>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</si>
  <si>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</si>
  <si>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</si>
  <si>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</si>
  <si>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</si>
  <si>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</si>
  <si>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</si>
  <si>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</si>
  <si>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</si>
  <si>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</si>
  <si>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</si>
  <si>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</si>
  <si>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</si>
  <si>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</si>
  <si>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</si>
  <si>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</si>
  <si>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</si>
  <si>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</si>
  <si>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</si>
  <si>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</si>
  <si>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</si>
  <si>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</si>
  <si>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</si>
  <si>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</si>
  <si>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</si>
  <si>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</si>
  <si>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</si>
  <si>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</si>
  <si>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</si>
  <si>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</si>
  <si>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</si>
  <si>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</si>
  <si>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</si>
  <si>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</si>
  <si>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</si>
  <si>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</si>
  <si>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</si>
  <si>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</si>
  <si>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</si>
  <si>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</si>
  <si>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</si>
  <si>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</si>
  <si>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</si>
  <si>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</si>
  <si>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</si>
  <si>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</si>
  <si>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</si>
  <si>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</si>
  <si>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</si>
  <si>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</si>
  <si>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</si>
  <si>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</si>
  <si>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</si>
  <si>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</si>
  <si>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</si>
  <si>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</si>
  <si>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</si>
  <si>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</si>
  <si>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</si>
  <si>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</si>
  <si>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</si>
  <si>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</si>
  <si>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</si>
  <si>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</si>
  <si>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</si>
  <si>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</si>
  <si>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</si>
  <si>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</si>
  <si>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</si>
  <si>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</si>
  <si>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</si>
  <si>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</si>
  <si>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</si>
  <si>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</si>
  <si>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</si>
  <si>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</si>
  <si>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</si>
  <si>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</si>
  <si>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</si>
  <si>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</si>
  <si>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</si>
  <si>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</si>
  <si>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</si>
  <si>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</si>
  <si>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</si>
  <si>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</si>
  <si>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</si>
  <si>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</si>
  <si>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</si>
  <si>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</si>
  <si>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</si>
  <si>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</si>
  <si>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</si>
  <si>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</si>
  <si>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</si>
  <si>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</si>
  <si>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</si>
  <si>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</si>
  <si>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</si>
  <si>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</si>
  <si>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</si>
  <si>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</si>
  <si>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</si>
  <si>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</si>
  <si>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</si>
  <si>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</si>
  <si>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</si>
  <si>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</si>
  <si>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</si>
  <si>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</si>
  <si>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</si>
  <si>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</si>
  <si>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</si>
  <si>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</si>
  <si>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</si>
  <si>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</si>
  <si>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</si>
  <si>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</si>
  <si>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</si>
  <si>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</si>
  <si>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</si>
  <si>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</si>
  <si>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</si>
  <si>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</si>
  <si>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</si>
  <si>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</si>
  <si>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</si>
  <si>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</si>
  <si>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</si>
  <si>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</si>
  <si>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</si>
  <si>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</si>
  <si>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</si>
  <si>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</si>
  <si>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</si>
  <si>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</si>
  <si>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</si>
  <si>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</si>
  <si>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</si>
  <si>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</si>
  <si>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</si>
  <si>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</si>
  <si>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</si>
  <si>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</si>
  <si>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</si>
  <si>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</si>
  <si>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</si>
  <si>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</si>
  <si>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</si>
  <si>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</si>
  <si>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</si>
  <si>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</si>
  <si>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</si>
  <si>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</si>
  <si>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</si>
  <si>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</si>
  <si>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</si>
  <si>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</si>
  <si>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</si>
  <si>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</si>
  <si>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</si>
  <si>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</si>
  <si>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</si>
  <si>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</si>
  <si>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</si>
  <si>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</si>
  <si>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</si>
  <si>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</si>
  <si>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</si>
  <si>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</si>
  <si>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</si>
  <si>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</si>
  <si>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</si>
  <si>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</si>
  <si>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</si>
  <si>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</si>
  <si>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</si>
  <si>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</si>
  <si>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</si>
  <si>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</si>
  <si>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</si>
  <si>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</si>
  <si>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</si>
  <si>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</si>
  <si>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</si>
  <si>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</si>
  <si>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</si>
  <si>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</si>
  <si>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</si>
  <si>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</si>
  <si>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</si>
  <si>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</si>
  <si>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</si>
  <si>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</si>
  <si>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</si>
  <si>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</si>
  <si>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</si>
  <si>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</si>
  <si>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</si>
  <si>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</si>
  <si>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</si>
  <si>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</si>
  <si>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</si>
  <si>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</si>
  <si>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</si>
  <si>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</si>
  <si>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</si>
  <si>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</si>
  <si>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</si>
  <si>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</si>
  <si>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</si>
  <si>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</si>
  <si>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</si>
  <si>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</si>
  <si>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</si>
  <si>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</si>
  <si>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</si>
  <si>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</si>
  <si>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</si>
  <si>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</si>
  <si>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</si>
  <si>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</si>
  <si>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</si>
  <si>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</si>
  <si>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</si>
  <si>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</si>
  <si>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</si>
  <si>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</si>
  <si>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</si>
  <si>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</si>
  <si>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</si>
  <si>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</si>
  <si>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</si>
  <si>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</si>
  <si>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</si>
  <si>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</si>
  <si>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</si>
  <si>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</si>
  <si>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</si>
  <si>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</si>
  <si>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</si>
  <si>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</si>
  <si>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</si>
  <si>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</si>
  <si>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</si>
  <si>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</si>
  <si>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</si>
  <si>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</si>
  <si>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</si>
  <si>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</si>
  <si>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</si>
  <si>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</si>
  <si>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</si>
  <si>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</si>
  <si>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</si>
  <si>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</si>
  <si>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</si>
  <si>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</si>
  <si>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</si>
  <si>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</si>
  <si>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</si>
  <si>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</si>
  <si>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</si>
  <si>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</si>
  <si>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</si>
  <si>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</si>
  <si>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</si>
  <si>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</si>
  <si>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</si>
  <si>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</si>
  <si>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</si>
  <si>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</si>
  <si>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</si>
  <si>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</si>
  <si>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</si>
  <si>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</si>
  <si>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</si>
  <si>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</si>
  <si>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</si>
  <si>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</si>
  <si>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</si>
  <si>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</si>
  <si>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</si>
  <si>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</si>
  <si>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</si>
  <si>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</si>
  <si>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</si>
  <si>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</si>
  <si>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</si>
  <si>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</si>
  <si>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</si>
  <si>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</si>
  <si>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</si>
  <si>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</si>
  <si>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</si>
  <si>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</si>
  <si>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</si>
  <si>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</si>
  <si>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</si>
  <si>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</si>
  <si>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</si>
  <si>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</si>
  <si>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</si>
  <si>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</si>
  <si>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</si>
  <si>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</si>
  <si>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</si>
  <si>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</si>
  <si>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</si>
  <si>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</si>
  <si>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</si>
  <si>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</si>
  <si>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</si>
  <si>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</si>
  <si>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</si>
  <si>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</si>
  <si>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</si>
  <si>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</si>
  <si>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</si>
  <si>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</si>
  <si>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</si>
  <si>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</si>
  <si>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</si>
  <si>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</si>
  <si>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</si>
  <si>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</si>
  <si>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</si>
  <si>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</si>
  <si>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</si>
  <si>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</si>
  <si>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</si>
  <si>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</si>
  <si>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</si>
  <si>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</si>
  <si>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</si>
  <si>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</si>
  <si>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</si>
  <si>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</si>
  <si>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</si>
  <si>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</si>
  <si>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</si>
  <si>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</si>
  <si>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</si>
  <si>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</si>
  <si>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</si>
  <si>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</si>
  <si>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</si>
  <si>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</si>
  <si>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</si>
  <si>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</si>
  <si>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</si>
  <si>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</si>
  <si>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</si>
  <si>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</si>
  <si>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</si>
  <si>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</si>
  <si>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</si>
  <si>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</si>
  <si>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</si>
  <si>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</si>
  <si>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</si>
  <si>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</si>
  <si>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</si>
  <si>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</si>
  <si>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</si>
  <si>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</si>
  <si>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</si>
  <si>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</si>
  <si>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</si>
  <si>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</si>
  <si>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</si>
  <si>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</si>
  <si>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</si>
  <si>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</si>
  <si>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</si>
  <si>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</si>
  <si>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</si>
  <si>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</si>
  <si>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</si>
  <si>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</si>
  <si>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</si>
  <si>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</si>
  <si>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</si>
  <si>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</si>
  <si>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</si>
  <si>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</si>
  <si>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</si>
  <si>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</si>
  <si>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</si>
  <si>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</si>
  <si>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</si>
  <si>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</si>
  <si>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</si>
  <si>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</si>
  <si>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</si>
  <si>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</si>
  <si>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</si>
  <si>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</si>
  <si>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</si>
  <si>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</si>
  <si>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</si>
  <si>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</si>
  <si>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</si>
  <si>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</si>
  <si>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</si>
  <si>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</si>
  <si>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</si>
  <si>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</si>
  <si>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</si>
  <si>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</si>
  <si>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</si>
  <si>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</si>
  <si>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</si>
  <si>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</si>
  <si>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</si>
  <si>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</si>
  <si>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</si>
  <si>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</si>
  <si>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</si>
  <si>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</si>
  <si>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</si>
  <si>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</si>
  <si>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</si>
  <si>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</si>
  <si>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</si>
  <si>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</si>
  <si>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</si>
  <si>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</si>
  <si>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</si>
  <si>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</si>
  <si>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</si>
  <si>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</si>
  <si>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</si>
  <si>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</si>
  <si>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</si>
  <si>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</si>
  <si>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</si>
  <si>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</si>
  <si>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</si>
  <si>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</si>
  <si>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</si>
  <si>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</si>
  <si>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</si>
  <si>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</si>
  <si>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</si>
  <si>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</si>
  <si>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</si>
  <si>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</si>
  <si>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</si>
  <si>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</si>
  <si>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</si>
  <si>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</si>
  <si>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</si>
  <si>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</si>
  <si>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</si>
  <si>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</si>
  <si>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</si>
  <si>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</si>
  <si>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</si>
  <si>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</si>
  <si>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</si>
  <si>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</si>
  <si>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</si>
  <si>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</si>
  <si>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</si>
  <si>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</si>
  <si>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</si>
  <si>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</si>
  <si>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</si>
  <si>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</si>
  <si>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</si>
  <si>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</si>
  <si>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</si>
  <si>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</si>
  <si>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</si>
  <si>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</si>
  <si>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</si>
  <si>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</si>
  <si>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</si>
  <si>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</si>
  <si>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</si>
  <si>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</si>
  <si>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</si>
  <si>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</si>
  <si>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</si>
  <si>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</si>
  <si>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</si>
  <si>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</si>
  <si>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</si>
  <si>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</si>
  <si>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</si>
  <si>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</si>
  <si>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</si>
  <si>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</si>
  <si>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</si>
  <si>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</si>
  <si>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</si>
  <si>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</si>
  <si>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</si>
  <si>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</si>
  <si>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</si>
  <si>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</si>
  <si>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</si>
  <si>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</si>
  <si>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</si>
  <si>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</si>
  <si>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</si>
  <si>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</si>
  <si>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</si>
  <si>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</si>
  <si>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</si>
  <si>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</si>
  <si>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</si>
  <si>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</si>
  <si>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</si>
  <si>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</si>
  <si>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</si>
  <si>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</si>
  <si>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</si>
  <si>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</si>
  <si>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</si>
  <si>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</si>
  <si>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</si>
  <si>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</si>
  <si>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</si>
  <si>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</si>
  <si>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</si>
  <si>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</si>
  <si>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</si>
  <si>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</si>
  <si>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</si>
  <si>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</si>
  <si>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</si>
  <si>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</si>
  <si>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</si>
  <si>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</si>
  <si>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</si>
  <si>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</si>
  <si>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</si>
  <si>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</si>
  <si>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</si>
  <si>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</si>
  <si>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</si>
  <si>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</si>
  <si>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</si>
  <si>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</si>
  <si>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</si>
  <si>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</si>
  <si>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</si>
  <si>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</si>
  <si>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</si>
  <si>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</si>
  <si>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</si>
  <si>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</si>
  <si>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</si>
  <si>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</si>
  <si>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</si>
  <si>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</si>
  <si>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</si>
  <si>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</si>
  <si>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</si>
  <si>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</si>
  <si>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</si>
  <si>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</si>
  <si>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</si>
  <si>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</si>
  <si>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</si>
  <si>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</si>
  <si>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</si>
  <si>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</si>
  <si>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</si>
  <si>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</si>
  <si>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</si>
  <si>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</si>
  <si>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</si>
  <si>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</si>
  <si>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</si>
  <si>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</si>
  <si>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</si>
  <si>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</si>
  <si>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</si>
  <si>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</si>
  <si>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</si>
  <si>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</si>
  <si>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</si>
  <si>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</si>
  <si>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</si>
  <si>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</si>
  <si>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</si>
  <si>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</si>
  <si>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</si>
  <si>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</si>
  <si>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</si>
  <si>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</si>
  <si>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</si>
  <si>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</si>
  <si>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</si>
  <si>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</si>
  <si>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</si>
  <si>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</si>
  <si>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</si>
  <si>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</si>
  <si>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</si>
  <si>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</si>
  <si>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</si>
  <si>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</si>
  <si>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</si>
  <si>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</si>
  <si>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</si>
  <si>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</si>
  <si>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</si>
  <si>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</si>
  <si>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</si>
  <si>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</si>
  <si>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</si>
  <si>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</si>
  <si>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</si>
  <si>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</si>
  <si>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</si>
  <si>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</si>
  <si>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</si>
  <si>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</si>
  <si>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</si>
  <si>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</si>
  <si>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</si>
  <si>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</si>
  <si>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</si>
  <si>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</si>
  <si>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</si>
  <si>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</si>
  <si>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</si>
  <si>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</si>
  <si>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</si>
  <si>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</si>
  <si>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</si>
  <si>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</si>
  <si>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</si>
  <si>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</si>
  <si>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</si>
  <si>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</si>
  <si>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</si>
  <si>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</si>
  <si>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</si>
  <si>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</si>
  <si>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</si>
  <si>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</si>
  <si>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</si>
  <si>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</si>
  <si>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</si>
  <si>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</si>
  <si>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</si>
  <si>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</si>
  <si>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</si>
  <si>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</si>
  <si>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</si>
  <si>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</si>
  <si>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</si>
  <si>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</si>
  <si>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</si>
  <si>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</si>
  <si>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</si>
  <si>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</si>
  <si>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</si>
  <si>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</si>
  <si>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</si>
  <si>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</si>
  <si>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</si>
  <si>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</si>
  <si>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</si>
  <si>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</si>
  <si>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</si>
  <si>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</si>
  <si>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</si>
  <si>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</si>
  <si>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</si>
  <si>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</si>
  <si>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</si>
  <si>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</si>
  <si>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</si>
  <si>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</si>
  <si>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</si>
  <si>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</si>
  <si>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</si>
  <si>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</si>
  <si>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</si>
  <si>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</si>
  <si>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</si>
  <si>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</si>
  <si>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</si>
  <si>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</si>
  <si>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</si>
  <si>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</si>
  <si>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</si>
  <si>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</si>
  <si>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</si>
  <si>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</si>
  <si>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</si>
  <si>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</si>
  <si>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</si>
  <si>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</si>
  <si>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</si>
  <si>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</si>
  <si>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</si>
  <si>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</si>
  <si>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</si>
  <si>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</si>
  <si>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</si>
  <si>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</si>
  <si>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</si>
  <si>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</si>
  <si>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</si>
  <si>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</si>
  <si>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</si>
  <si>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</si>
  <si>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</si>
  <si>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</si>
  <si>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</si>
  <si>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</si>
  <si>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</si>
  <si>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</si>
  <si>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</si>
  <si>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</si>
  <si>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</si>
  <si>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</si>
  <si>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</si>
  <si>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</si>
  <si>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</si>
  <si>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</si>
  <si>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</si>
  <si>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</si>
  <si>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</si>
  <si>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</si>
  <si>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</si>
  <si>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</si>
  <si>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</si>
  <si>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</si>
  <si>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</si>
  <si>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</si>
  <si>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</si>
  <si>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</si>
  <si>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</si>
  <si>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</si>
  <si>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</si>
  <si>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</si>
  <si>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</si>
  <si>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</si>
  <si>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</si>
  <si>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</si>
  <si>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</si>
  <si>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</si>
  <si>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</si>
  <si>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</si>
  <si>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</si>
  <si>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</si>
  <si>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</si>
  <si>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</si>
  <si>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</si>
  <si>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</si>
  <si>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</si>
  <si>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</si>
  <si>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</si>
  <si>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</si>
  <si>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</si>
  <si>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</si>
  <si>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</si>
  <si>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</si>
  <si>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</si>
  <si>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</si>
  <si>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</si>
  <si>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</si>
  <si>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</si>
  <si>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</si>
  <si>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</si>
  <si>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</si>
  <si>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</si>
  <si>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</si>
  <si>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</si>
  <si>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</si>
  <si>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</si>
  <si>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</si>
  <si>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</si>
  <si>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</si>
  <si>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</si>
  <si>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</si>
  <si>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</si>
  <si>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</si>
  <si>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</si>
  <si>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</si>
  <si>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</si>
  <si>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</si>
  <si>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</si>
  <si>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</si>
  <si>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</si>
  <si>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</si>
  <si>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</si>
  <si>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</si>
  <si>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</si>
  <si>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</si>
  <si>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</si>
  <si>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</si>
  <si>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</si>
  <si>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</si>
  <si>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</si>
  <si>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</si>
  <si>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</si>
  <si>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</si>
  <si>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</si>
  <si>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</si>
  <si>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</si>
  <si>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</si>
  <si>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</si>
  <si>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</si>
  <si>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</si>
  <si>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</si>
  <si>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</si>
  <si>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</si>
  <si>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</si>
  <si>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</si>
  <si>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</si>
  <si>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</si>
  <si>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</si>
  <si>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</si>
  <si>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</si>
  <si>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</si>
  <si>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</si>
  <si>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</si>
  <si>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</si>
  <si>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</si>
  <si>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</si>
  <si>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</si>
  <si>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</si>
  <si>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</si>
  <si>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</si>
  <si>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</si>
  <si>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</si>
  <si>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</si>
  <si>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</si>
  <si>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</si>
  <si>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</si>
  <si>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</si>
  <si>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</si>
  <si>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</si>
  <si>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</si>
  <si>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</si>
  <si>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</si>
  <si>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</si>
  <si>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</si>
  <si>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</si>
  <si>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</si>
  <si>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</si>
  <si>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</si>
  <si>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</si>
  <si>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</si>
  <si>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</si>
  <si>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</si>
  <si>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</si>
  <si>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</si>
  <si>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</si>
  <si>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</si>
  <si>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</si>
  <si>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</si>
  <si>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</si>
  <si>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</si>
  <si>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</si>
  <si>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</si>
  <si>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</si>
  <si>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</si>
  <si>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</si>
  <si>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</si>
  <si>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</si>
  <si>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</si>
  <si>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</si>
  <si>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</si>
  <si>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</si>
  <si>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</si>
  <si>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</si>
  <si>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</si>
  <si>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</si>
  <si>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</si>
  <si>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</si>
  <si>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</si>
  <si>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</si>
  <si>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</si>
  <si>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</si>
  <si>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</si>
  <si>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</si>
  <si>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</si>
  <si>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</si>
  <si>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</si>
  <si>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</si>
  <si>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</si>
  <si>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</si>
  <si>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</si>
  <si>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</si>
  <si>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</si>
  <si>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</si>
  <si>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</si>
  <si>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</si>
  <si>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</si>
  <si>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</si>
  <si>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</si>
  <si>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</si>
  <si>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</si>
  <si>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</si>
  <si>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</si>
  <si>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</si>
  <si>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</si>
  <si>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</si>
  <si>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</si>
  <si>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</si>
  <si>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</si>
  <si>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</si>
  <si>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</si>
  <si>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</si>
  <si>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</si>
  <si>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</si>
  <si>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</si>
  <si>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</si>
  <si>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</si>
  <si>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</si>
  <si>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</si>
  <si>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</si>
  <si>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</si>
  <si>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</si>
  <si>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</si>
  <si>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</si>
  <si>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</si>
  <si>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</si>
  <si>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</si>
  <si>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</si>
  <si>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</si>
  <si>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</si>
  <si>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</si>
  <si>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</si>
  <si>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</si>
  <si>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</si>
  <si>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</si>
  <si>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</si>
  <si>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</si>
  <si>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</si>
  <si>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</si>
  <si>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</si>
  <si>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</si>
  <si>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</si>
  <si>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</si>
  <si>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</si>
  <si>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</si>
  <si>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</si>
  <si>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</si>
  <si>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</si>
  <si>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</si>
  <si>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</si>
  <si>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</si>
  <si>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</si>
  <si>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</si>
  <si>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</si>
  <si>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</si>
  <si>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</si>
  <si>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</si>
  <si>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</si>
  <si>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</si>
  <si>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</si>
  <si>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</si>
  <si>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</si>
  <si>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</si>
  <si>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</si>
  <si>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</si>
  <si>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</si>
  <si>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</si>
  <si>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</si>
  <si>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</si>
  <si>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</si>
  <si>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</si>
  <si>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</si>
  <si>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</si>
  <si>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</si>
  <si>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</si>
  <si>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</si>
  <si>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</si>
  <si>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</si>
  <si>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</si>
  <si>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</si>
  <si>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</si>
  <si>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</si>
  <si>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</si>
  <si>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</si>
  <si>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</si>
  <si>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</si>
  <si>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</si>
  <si>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</si>
  <si>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</si>
  <si>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</si>
  <si>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</si>
  <si>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</si>
  <si>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</si>
  <si>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</si>
  <si>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</si>
  <si>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</si>
  <si>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</si>
  <si>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</si>
  <si>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</si>
  <si>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</si>
  <si>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</si>
  <si>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</si>
  <si>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</si>
  <si>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</si>
  <si>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</si>
  <si>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</si>
  <si>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</si>
  <si>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</si>
  <si>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</si>
  <si>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</si>
  <si>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</si>
  <si>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</si>
  <si>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</si>
  <si>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</si>
  <si>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</si>
  <si>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</si>
  <si>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</si>
  <si>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</si>
  <si>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</si>
  <si>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</si>
  <si>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</si>
  <si>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</si>
  <si>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</si>
  <si>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</si>
  <si>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</si>
  <si>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</si>
  <si>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</si>
  <si>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</si>
  <si>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</si>
  <si>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</si>
  <si>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</si>
  <si>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</si>
  <si>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</si>
  <si>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</si>
  <si>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</si>
  <si>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</si>
  <si>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</si>
  <si>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</si>
  <si>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</si>
  <si>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</si>
  <si>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</si>
  <si>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</si>
  <si>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</si>
  <si>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</si>
  <si>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</si>
  <si>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</si>
  <si>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</si>
  <si>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</si>
  <si>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</si>
  <si>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</si>
  <si>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</si>
  <si>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</si>
  <si>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</si>
  <si>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</si>
  <si>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</si>
  <si>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</si>
  <si>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</si>
  <si>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</si>
  <si>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</si>
  <si>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</si>
  <si>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</si>
  <si>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</si>
  <si>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</si>
  <si>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</si>
  <si>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</si>
  <si>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</si>
  <si>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</si>
  <si>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</si>
  <si>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</si>
  <si>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</si>
  <si>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</si>
  <si>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</si>
  <si>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</si>
  <si>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</si>
  <si>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</si>
  <si>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</si>
  <si>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</si>
  <si>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</si>
  <si>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</si>
  <si>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</si>
  <si>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</si>
  <si>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</si>
  <si>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</si>
  <si>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</si>
  <si>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</si>
  <si>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</si>
  <si>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</si>
  <si>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</si>
  <si>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</si>
  <si>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</si>
  <si>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</si>
  <si>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</si>
  <si>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</si>
  <si>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</si>
  <si>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</si>
  <si>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</si>
  <si>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</si>
  <si>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</si>
  <si>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</si>
  <si>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</si>
  <si>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</si>
  <si>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</si>
  <si>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</si>
  <si>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</si>
  <si>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</si>
  <si>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</si>
  <si>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</si>
  <si>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</si>
  <si>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</si>
  <si>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</si>
  <si>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</si>
  <si>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</si>
  <si>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</si>
  <si>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</si>
  <si>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</si>
  <si>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</si>
  <si>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</si>
  <si>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</si>
  <si>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</si>
  <si>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</si>
  <si>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</si>
  <si>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</si>
  <si>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</si>
  <si>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</si>
  <si>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</si>
  <si>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</si>
  <si>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</si>
  <si>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</si>
  <si>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</si>
  <si>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</si>
  <si>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</si>
  <si>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</si>
  <si>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</si>
  <si>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</si>
  <si>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</si>
  <si>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</si>
  <si>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</si>
  <si>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</si>
  <si>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</si>
  <si>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</si>
  <si>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</si>
  <si>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</si>
  <si>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</si>
  <si>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</si>
  <si>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</si>
  <si>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</si>
  <si>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</si>
  <si>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</si>
  <si>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</si>
  <si>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</si>
  <si>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</si>
  <si>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</si>
  <si>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</si>
  <si>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</si>
  <si>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</si>
  <si>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</si>
  <si>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</si>
  <si>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</si>
  <si>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</si>
  <si>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</si>
  <si>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</si>
  <si>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</si>
  <si>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</si>
  <si>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</si>
  <si>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</si>
  <si>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</si>
  <si>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</si>
  <si>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</si>
  <si>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</si>
  <si>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</si>
  <si>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</si>
  <si>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</si>
  <si>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</si>
  <si>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</si>
  <si>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</si>
  <si>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</si>
  <si>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</si>
  <si>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</si>
  <si>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</si>
  <si>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</si>
  <si>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</si>
  <si>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</si>
  <si>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</si>
  <si>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</si>
  <si>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</si>
  <si>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</si>
  <si>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</si>
  <si>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</si>
  <si>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</si>
  <si>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</si>
  <si>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</si>
  <si>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</si>
  <si>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</si>
  <si>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</si>
  <si>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</si>
  <si>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</si>
  <si>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</si>
  <si>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</si>
  <si>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</si>
  <si>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</si>
  <si>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</si>
  <si>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</si>
  <si>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</si>
  <si>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</si>
  <si>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</si>
  <si>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</si>
  <si>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</si>
  <si>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</si>
  <si>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</si>
  <si>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</si>
  <si>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</si>
  <si>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</si>
  <si>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</si>
  <si>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</si>
  <si>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</si>
  <si>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</si>
  <si>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</si>
  <si>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</si>
  <si>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</si>
  <si>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</si>
  <si>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</si>
  <si>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</si>
  <si>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</si>
  <si>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</si>
  <si>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</si>
  <si>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</si>
  <si>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</si>
  <si>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</si>
  <si>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</si>
  <si>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</si>
  <si>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</si>
  <si>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</si>
  <si>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</si>
  <si>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</si>
  <si>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</si>
  <si>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</si>
  <si>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</si>
  <si>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</si>
  <si>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</si>
  <si>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</si>
  <si>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</si>
  <si>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</si>
  <si>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</si>
  <si>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</si>
  <si>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</si>
  <si>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</si>
  <si>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</si>
  <si>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</si>
  <si>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</si>
  <si>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</si>
  <si>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</si>
  <si>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</si>
  <si>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</si>
  <si>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</si>
  <si>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</si>
  <si>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</si>
  <si>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</si>
  <si>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</si>
  <si>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</si>
  <si>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</si>
  <si>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</si>
  <si>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</si>
  <si>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</si>
  <si>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</si>
  <si>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</si>
  <si>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</si>
  <si>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</si>
  <si>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</si>
  <si>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</si>
  <si>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</si>
  <si>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</si>
  <si>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</si>
  <si>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</si>
  <si>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</si>
  <si>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</si>
  <si>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</si>
  <si>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</si>
  <si>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</si>
  <si>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</si>
  <si>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</si>
  <si>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</si>
  <si>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</si>
  <si>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</si>
  <si>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</si>
  <si>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</si>
  <si>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</si>
  <si>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</si>
  <si>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</si>
  <si>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</si>
  <si>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</si>
  <si>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</si>
  <si>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</si>
  <si>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</si>
  <si>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</si>
  <si>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</si>
  <si>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</si>
  <si>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</si>
  <si>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</si>
  <si>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</si>
  <si>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</si>
  <si>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</si>
  <si>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</si>
  <si>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</si>
  <si>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</si>
  <si>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</si>
  <si>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</si>
  <si>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</si>
  <si>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</si>
  <si>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</si>
  <si>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</si>
  <si>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</si>
  <si>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</si>
  <si>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</si>
  <si>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</si>
  <si>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</si>
  <si>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</si>
  <si>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</si>
  <si>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</si>
  <si>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</si>
  <si>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</si>
  <si>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</si>
  <si>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</si>
  <si>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</si>
  <si>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</si>
  <si>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</si>
  <si>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</si>
  <si>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</si>
  <si>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</si>
  <si>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</si>
  <si>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</si>
  <si>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</si>
  <si>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</si>
  <si>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</si>
  <si>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</si>
  <si>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</si>
  <si>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</si>
  <si>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</si>
  <si>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</si>
  <si>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</si>
  <si>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</si>
  <si>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</si>
  <si>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</si>
  <si>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</si>
  <si>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</si>
  <si>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</si>
  <si>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</si>
  <si>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</si>
  <si>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</si>
  <si>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</si>
  <si>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</si>
  <si>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</si>
  <si>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</si>
  <si>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</si>
  <si>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</si>
  <si>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</si>
  <si>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</si>
  <si>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</si>
  <si>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</si>
  <si>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</si>
  <si>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</si>
  <si>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</si>
  <si>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</si>
  <si>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</si>
  <si>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</si>
  <si>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</si>
  <si>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</si>
  <si>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</si>
  <si>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</si>
  <si>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</si>
  <si>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</si>
  <si>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</si>
  <si>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</si>
  <si>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</si>
  <si>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</si>
  <si>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</si>
  <si>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</si>
  <si>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</si>
  <si>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</si>
  <si>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</si>
  <si>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</si>
  <si>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</si>
  <si>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</si>
  <si>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</si>
  <si>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</si>
  <si>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</si>
  <si>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</si>
  <si>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</si>
  <si>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</si>
  <si>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</si>
  <si>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</si>
  <si>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</si>
  <si>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</si>
  <si>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</si>
  <si>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</si>
  <si>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</si>
  <si>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</si>
  <si>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</si>
  <si>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</si>
  <si>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</si>
  <si>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</si>
  <si>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</si>
  <si>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</si>
  <si>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</si>
  <si>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</si>
  <si>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</si>
  <si>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</si>
  <si>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</si>
  <si>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</si>
  <si>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</si>
  <si>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</si>
  <si>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</si>
  <si>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</si>
  <si>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</si>
  <si>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</si>
  <si>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</si>
  <si>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</si>
  <si>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</si>
  <si>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</si>
  <si>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</si>
  <si>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</si>
  <si>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</si>
  <si>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</si>
  <si>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</si>
  <si>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</si>
  <si>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</si>
  <si>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</si>
  <si>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</si>
  <si>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</si>
  <si>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</si>
  <si>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</si>
  <si>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</si>
  <si>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</si>
  <si>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</si>
  <si>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</si>
  <si>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</si>
  <si>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</si>
  <si>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</si>
  <si>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</si>
  <si>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</si>
  <si>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</si>
  <si>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</si>
  <si>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</si>
  <si>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</si>
  <si>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</si>
  <si>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</si>
  <si>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</si>
  <si>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</si>
  <si>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</si>
  <si>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</si>
  <si>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</si>
  <si>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</si>
  <si>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</si>
  <si>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</si>
  <si>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</si>
  <si>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</si>
  <si>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</si>
  <si>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</si>
  <si>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</si>
  <si>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</si>
  <si>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</si>
  <si>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</si>
  <si>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</si>
  <si>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</si>
  <si>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</si>
  <si>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</si>
  <si>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</si>
  <si>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</si>
  <si>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</si>
  <si>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</si>
  <si>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</si>
  <si>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</si>
  <si>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</si>
  <si>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</si>
  <si>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</si>
  <si>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</si>
  <si>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</si>
  <si>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</si>
  <si>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</si>
  <si>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</si>
  <si>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</si>
  <si>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</si>
  <si>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</si>
  <si>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</si>
  <si>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</si>
  <si>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</si>
  <si>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</si>
  <si>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</si>
  <si>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</si>
  <si>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</si>
  <si>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</si>
  <si>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</si>
  <si>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</si>
  <si>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</si>
  <si>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</si>
  <si>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</si>
  <si>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</si>
  <si>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</si>
  <si>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</si>
  <si>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</si>
  <si>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</si>
  <si>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</si>
  <si>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</si>
  <si>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</si>
  <si>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</si>
  <si>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</si>
  <si>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</si>
  <si>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</si>
  <si>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</si>
  <si>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</si>
  <si>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</si>
  <si>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</si>
  <si>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</si>
  <si>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</si>
  <si>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</si>
  <si>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</si>
  <si>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</si>
  <si>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</si>
  <si>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</si>
  <si>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</si>
  <si>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</si>
  <si>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</si>
  <si>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</si>
  <si>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</si>
  <si>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</si>
  <si>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</si>
  <si>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</si>
  <si>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</si>
  <si>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</si>
  <si>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</si>
  <si>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</si>
  <si>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</si>
  <si>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</si>
  <si>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</si>
  <si>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</si>
  <si>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</si>
  <si>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</si>
  <si>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</si>
  <si>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</si>
  <si>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</si>
  <si>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</si>
  <si>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</si>
  <si>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</si>
  <si>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</si>
  <si>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</si>
  <si>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</si>
  <si>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</si>
  <si>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</si>
  <si>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</si>
  <si>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</si>
  <si>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</si>
  <si>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</si>
  <si>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</si>
  <si>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</si>
  <si>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</si>
  <si>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</si>
  <si>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</si>
  <si>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</si>
  <si>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</si>
  <si>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</si>
  <si>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</si>
  <si>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</si>
  <si>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</si>
  <si>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</si>
  <si>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</si>
  <si>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</si>
  <si>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</si>
  <si>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</si>
  <si>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</si>
  <si>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</si>
  <si>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</si>
  <si>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</si>
  <si>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</si>
  <si>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</si>
  <si>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</si>
  <si>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</si>
  <si>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</si>
  <si>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</si>
  <si>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</si>
  <si>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</si>
  <si>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</si>
  <si>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</si>
  <si>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</si>
  <si>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</si>
  <si>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</si>
  <si>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</si>
  <si>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</si>
  <si>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</si>
  <si>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</si>
  <si>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</si>
  <si>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</si>
  <si>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</si>
  <si>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</si>
  <si>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</si>
  <si>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</si>
  <si>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</si>
  <si>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</si>
  <si>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</si>
  <si>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</si>
  <si>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</si>
  <si>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</si>
  <si>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</si>
  <si>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</si>
  <si>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</si>
  <si>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</si>
  <si>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</si>
  <si>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</si>
  <si>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</si>
  <si>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</si>
  <si>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</si>
  <si>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</si>
  <si>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</si>
  <si>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</si>
  <si>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</si>
  <si>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</si>
  <si>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</si>
  <si>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</si>
  <si>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</si>
  <si>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</si>
  <si>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</si>
  <si>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</si>
  <si>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</si>
  <si>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</si>
  <si>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</si>
  <si>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</si>
  <si>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</si>
  <si>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</si>
  <si>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</si>
  <si>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</si>
  <si>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</si>
  <si>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</si>
  <si>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</si>
  <si>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</si>
  <si>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</si>
  <si>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</si>
  <si>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</si>
  <si>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</si>
  <si>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</si>
  <si>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</si>
  <si>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</si>
  <si>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</si>
  <si>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</si>
  <si>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</si>
  <si>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</si>
  <si>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</si>
  <si>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</si>
  <si>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</si>
  <si>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</si>
  <si>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</si>
  <si>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</si>
  <si>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</si>
  <si>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</si>
  <si>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</si>
  <si>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</si>
  <si>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</si>
  <si>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</si>
  <si>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</si>
  <si>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</si>
  <si>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</si>
  <si>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</si>
  <si>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</si>
  <si>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</si>
  <si>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</si>
  <si>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</si>
  <si>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</si>
  <si>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</si>
  <si>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</si>
  <si>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</si>
  <si>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</si>
  <si>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</si>
  <si>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</si>
  <si>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</si>
  <si>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</si>
  <si>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</si>
  <si>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</si>
  <si>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</si>
  <si>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</si>
  <si>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</si>
  <si>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</si>
  <si>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</si>
  <si>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</si>
  <si>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</si>
  <si>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</si>
  <si>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</si>
  <si>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</si>
  <si>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</si>
  <si>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</si>
  <si>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</si>
  <si>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</si>
  <si>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</si>
  <si>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</si>
  <si>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</si>
  <si>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</si>
  <si>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</si>
  <si>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</si>
  <si>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</si>
  <si>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</si>
  <si>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</si>
  <si>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</si>
  <si>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</si>
  <si>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</si>
  <si>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</si>
  <si>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</si>
  <si>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</si>
  <si>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</si>
  <si>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</si>
  <si>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</si>
  <si>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</si>
  <si>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</si>
  <si>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</si>
  <si>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</si>
  <si>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</si>
  <si>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</si>
  <si>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</si>
  <si>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</si>
  <si>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</si>
  <si>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</si>
  <si>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</si>
  <si>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</si>
  <si>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</si>
  <si>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</si>
  <si>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</si>
  <si>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</si>
  <si>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</si>
  <si>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</si>
  <si>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</si>
  <si>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</si>
  <si>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</si>
  <si>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</si>
  <si>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</si>
  <si>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</si>
  <si>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</si>
  <si>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</si>
  <si>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</si>
  <si>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</si>
  <si>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</si>
  <si>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</si>
  <si>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</si>
  <si>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</si>
  <si>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</si>
  <si>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</si>
  <si>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</si>
  <si>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</si>
  <si>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</si>
  <si>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</si>
  <si>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</si>
  <si>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</si>
  <si>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</si>
  <si>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</si>
  <si>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</si>
  <si>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</si>
  <si>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</si>
  <si>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</si>
  <si>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</si>
  <si>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</si>
  <si>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</si>
  <si>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</si>
  <si>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</si>
  <si>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</si>
  <si>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</si>
  <si>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</si>
  <si>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</si>
  <si>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</si>
  <si>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</si>
  <si>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</si>
  <si>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</si>
  <si>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</si>
  <si>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</si>
  <si>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</si>
  <si>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</si>
  <si>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</si>
  <si>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</si>
  <si>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</si>
  <si>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</si>
  <si>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</si>
  <si>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</si>
  <si>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</si>
  <si>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</si>
  <si>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</si>
  <si>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</si>
  <si>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</si>
  <si>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</si>
  <si>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</si>
  <si>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</si>
  <si>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</si>
  <si>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</si>
  <si>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</si>
  <si>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</si>
  <si>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</si>
  <si>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</si>
  <si>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</si>
  <si>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</si>
  <si>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</si>
  <si>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</si>
  <si>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</si>
  <si>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</si>
  <si>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</si>
  <si>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</si>
  <si>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</si>
  <si>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</si>
  <si>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</si>
  <si>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</si>
  <si>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</si>
  <si>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</si>
  <si>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</si>
  <si>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</si>
  <si>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</si>
  <si>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</si>
  <si>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</si>
  <si>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</si>
  <si>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</si>
  <si>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</si>
  <si>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</si>
  <si>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</si>
  <si>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</si>
  <si>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</si>
  <si>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</si>
  <si>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</si>
  <si>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</si>
  <si>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</si>
  <si>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</si>
  <si>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</si>
  <si>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</si>
  <si>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</si>
  <si>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</si>
  <si>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</si>
  <si>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</si>
  <si>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</si>
  <si>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</si>
  <si>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</si>
  <si>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</si>
  <si>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</si>
  <si>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</si>
  <si>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</si>
  <si>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</si>
  <si>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</si>
  <si>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</si>
  <si>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</si>
  <si>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</si>
  <si>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</si>
  <si>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</si>
  <si>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</si>
  <si>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</si>
  <si>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</si>
  <si>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</si>
  <si>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</si>
  <si>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</si>
  <si>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</si>
  <si>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</si>
  <si>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</si>
  <si>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</si>
  <si>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</si>
  <si>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</si>
  <si>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</si>
  <si>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</si>
  <si>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</si>
  <si>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</si>
  <si>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</si>
  <si>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</si>
  <si>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</si>
  <si>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</si>
  <si>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</si>
  <si>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</si>
  <si>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</si>
  <si>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</si>
  <si>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</si>
  <si>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</si>
  <si>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</si>
  <si>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</si>
  <si>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</si>
  <si>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</si>
  <si>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</si>
  <si>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</si>
  <si>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</si>
  <si>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</si>
  <si>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</si>
  <si>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</si>
  <si>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</si>
  <si>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</si>
  <si>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</si>
  <si>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</si>
  <si>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</si>
  <si>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</si>
  <si>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</si>
  <si>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</si>
  <si>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</si>
  <si>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</si>
  <si>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</si>
  <si>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</si>
  <si>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</si>
  <si>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</si>
  <si>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</si>
  <si>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</si>
  <si>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</si>
  <si>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</si>
  <si>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</si>
  <si>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</si>
  <si>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</si>
  <si>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</si>
  <si>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</si>
  <si>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</si>
  <si>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</si>
  <si>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</si>
  <si>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</si>
  <si>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</si>
  <si>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</si>
  <si>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</si>
  <si>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</si>
  <si>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</si>
  <si>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</si>
  <si>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</si>
  <si>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</si>
  <si>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</si>
  <si>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</si>
  <si>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</si>
  <si>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</si>
  <si>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</si>
  <si>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</si>
  <si>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</si>
  <si>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</si>
  <si>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</si>
  <si>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</si>
  <si>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</si>
  <si>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</si>
  <si>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</si>
  <si>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</si>
  <si>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</si>
  <si>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</si>
  <si>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</si>
  <si>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</si>
  <si>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</si>
  <si>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</si>
  <si>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</si>
  <si>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</si>
  <si>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</si>
  <si>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</si>
  <si>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</si>
  <si>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</si>
  <si>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</si>
  <si>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</si>
  <si>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</si>
  <si>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</si>
  <si>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</si>
  <si>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</si>
  <si>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</si>
  <si>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</si>
  <si>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</si>
  <si>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</si>
  <si>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</si>
  <si>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</si>
  <si>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</si>
  <si>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</si>
  <si>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</si>
  <si>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</si>
  <si>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</si>
  <si>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</si>
  <si>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</si>
  <si>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</si>
  <si>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</si>
  <si>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</si>
  <si>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</si>
  <si>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</si>
  <si>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</si>
  <si>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</si>
  <si>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</si>
  <si>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</si>
  <si>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</si>
  <si>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</si>
  <si>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</si>
  <si>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</si>
  <si>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</si>
  <si>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</si>
  <si>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</si>
  <si>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</si>
  <si>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</si>
  <si>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</si>
  <si>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</si>
  <si>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</si>
  <si>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</si>
  <si>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</si>
  <si>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</si>
  <si>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</si>
  <si>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</si>
  <si>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</si>
  <si>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</si>
  <si>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</si>
  <si>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</si>
  <si>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</si>
  <si>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</si>
  <si>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</si>
  <si>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</si>
  <si>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</si>
  <si>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</si>
  <si>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</si>
  <si>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</si>
  <si>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</si>
  <si>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</si>
  <si>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</si>
  <si>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</si>
  <si>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</si>
  <si>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</si>
  <si>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</si>
  <si>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</si>
  <si>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</si>
  <si>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</si>
  <si>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</si>
  <si>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</si>
  <si>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</si>
  <si>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</si>
  <si>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</si>
  <si>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</si>
  <si>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</si>
  <si>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</si>
  <si>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</si>
  <si>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</si>
  <si>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</si>
  <si>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</si>
  <si>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</si>
  <si>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</si>
  <si>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</si>
  <si>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</si>
  <si>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</si>
  <si>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</si>
  <si>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</si>
  <si>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</si>
  <si>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</si>
  <si>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</si>
  <si>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</si>
  <si>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</si>
  <si>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</si>
  <si>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</si>
  <si>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</si>
  <si>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</si>
  <si>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</si>
  <si>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</si>
  <si>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</si>
  <si>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</si>
  <si>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</si>
  <si>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</si>
  <si>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</si>
  <si>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</si>
  <si>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</si>
  <si>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</si>
  <si>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</si>
  <si>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</si>
  <si>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</si>
  <si>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</si>
  <si>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</si>
  <si>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</si>
  <si>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</si>
  <si>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</si>
  <si>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</si>
  <si>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</si>
  <si>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</si>
  <si>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</si>
  <si>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</si>
  <si>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</si>
  <si>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</si>
  <si>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</si>
  <si>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</si>
  <si>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</si>
  <si>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</si>
  <si>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</si>
  <si>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</si>
  <si>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</si>
  <si>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</si>
  <si>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</si>
  <si>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</si>
  <si>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</si>
  <si>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</si>
  <si>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</si>
  <si>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</si>
  <si>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</si>
  <si>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</si>
  <si>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</si>
  <si>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</si>
  <si>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</si>
  <si>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</si>
  <si>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</si>
  <si>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</si>
  <si>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</si>
  <si>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</si>
  <si>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</si>
  <si>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</si>
  <si>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</si>
  <si>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</si>
  <si>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</si>
  <si>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</si>
  <si>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</si>
  <si>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</si>
  <si>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</si>
  <si>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</si>
  <si>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</si>
  <si>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</si>
  <si>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</si>
  <si>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</si>
  <si>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</si>
  <si>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</si>
  <si>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</si>
  <si>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</si>
  <si>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</si>
  <si>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</si>
  <si>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</si>
  <si>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</si>
  <si>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</si>
  <si>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</si>
  <si>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</si>
  <si>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</si>
  <si>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</si>
  <si>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</si>
  <si>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</si>
  <si>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</si>
  <si>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</si>
  <si>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</si>
  <si>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</si>
  <si>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</si>
  <si>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</si>
  <si>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</si>
  <si>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</si>
  <si>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</si>
  <si>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</si>
  <si>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</si>
  <si>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</si>
  <si>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</si>
  <si>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</si>
  <si>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</si>
  <si>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</si>
  <si>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</si>
  <si>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</si>
  <si>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</si>
  <si>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</si>
  <si>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</si>
  <si>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</si>
  <si>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</si>
  <si>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</si>
  <si>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</si>
  <si>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</si>
  <si>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</si>
  <si>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</si>
  <si>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</si>
  <si>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</si>
  <si>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</si>
  <si>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</si>
  <si>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</si>
  <si>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</si>
  <si>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</si>
  <si>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</si>
  <si>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</si>
  <si>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</si>
  <si>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</si>
  <si>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</si>
  <si>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</si>
  <si>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</si>
  <si>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</si>
  <si>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</si>
  <si>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</si>
  <si>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</si>
  <si>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</si>
  <si>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</si>
  <si>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</si>
  <si>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</si>
  <si>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</si>
  <si>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</si>
  <si>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</si>
  <si>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</si>
  <si>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</si>
  <si>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</si>
  <si>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</si>
  <si>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</si>
  <si>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</si>
  <si>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</si>
  <si>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</si>
  <si>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</si>
  <si>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</si>
  <si>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</si>
  <si>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</si>
  <si>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</si>
  <si>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</si>
  <si>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</si>
  <si>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</si>
  <si>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</si>
  <si>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</si>
  <si>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</si>
  <si>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</si>
  <si>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</si>
  <si>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</si>
  <si>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</si>
  <si>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</si>
  <si>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</si>
  <si>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</si>
  <si>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</si>
  <si>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</si>
  <si>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</si>
  <si>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</si>
  <si>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</si>
  <si>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</si>
  <si>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</si>
  <si>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</si>
  <si>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</si>
  <si>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</si>
  <si>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</si>
  <si>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</si>
  <si>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</si>
  <si>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</si>
  <si>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</si>
  <si>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</si>
  <si>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</si>
  <si>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</si>
  <si>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</si>
  <si>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</si>
  <si>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</si>
  <si>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</si>
  <si>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</si>
  <si>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</si>
  <si>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</si>
  <si>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</si>
  <si>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</si>
  <si>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</si>
  <si>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</si>
  <si>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</si>
  <si>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</si>
  <si>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</si>
  <si>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</si>
  <si>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</si>
  <si>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</si>
  <si>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</si>
  <si>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</si>
  <si>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</si>
  <si>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</si>
  <si>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</si>
  <si>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</si>
  <si>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</si>
  <si>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</si>
  <si>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</si>
  <si>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</si>
  <si>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</si>
  <si>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</si>
  <si>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</si>
  <si>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</si>
  <si>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</si>
  <si>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</si>
  <si>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</si>
  <si>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</si>
  <si>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</si>
  <si>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</si>
  <si>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</si>
  <si>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</si>
  <si>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</si>
  <si>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</si>
  <si>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</si>
  <si>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</si>
  <si>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</si>
  <si>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</si>
  <si>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</si>
  <si>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</si>
  <si>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</si>
  <si>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</si>
  <si>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</si>
  <si>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</si>
  <si>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</si>
  <si>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</si>
  <si>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</si>
  <si>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</si>
  <si>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</si>
  <si>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</si>
  <si>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</si>
  <si>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</si>
  <si>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</si>
  <si>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</si>
  <si>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</si>
  <si>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</si>
  <si>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</si>
  <si>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</si>
  <si>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</si>
  <si>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</si>
  <si>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</si>
  <si>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</si>
  <si>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</si>
  <si>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</si>
  <si>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</si>
  <si>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</si>
  <si>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</si>
  <si>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</si>
  <si>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</si>
  <si>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</si>
  <si>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</si>
  <si>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</si>
  <si>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</si>
  <si>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</si>
  <si>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</si>
  <si>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</si>
  <si>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</si>
  <si>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</si>
  <si>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</si>
  <si>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</si>
  <si>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</si>
  <si>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</si>
  <si>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</si>
  <si>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</si>
  <si>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</si>
  <si>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</si>
  <si>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</si>
  <si>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</si>
  <si>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</si>
  <si>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</si>
  <si>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</si>
  <si>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</si>
  <si>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</si>
  <si>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</si>
  <si>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</si>
  <si>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</si>
  <si>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</si>
  <si>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</si>
  <si>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</si>
  <si>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</si>
  <si>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</si>
  <si>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</si>
  <si>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</si>
  <si>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</si>
  <si>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</si>
  <si>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</si>
  <si>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</si>
  <si>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</si>
  <si>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</si>
  <si>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</si>
  <si>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</si>
  <si>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</si>
  <si>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</si>
  <si>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</si>
  <si>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</si>
  <si>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</si>
  <si>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</si>
  <si>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</si>
  <si>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</si>
  <si>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</si>
  <si>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</si>
  <si>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</si>
  <si>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</si>
  <si>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</si>
  <si>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</si>
  <si>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</si>
  <si>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</si>
  <si>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</si>
  <si>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</si>
  <si>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</si>
  <si>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</si>
  <si>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</si>
  <si>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</si>
  <si>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</si>
  <si>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</si>
  <si>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</si>
  <si>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</si>
  <si>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</si>
  <si>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</si>
  <si>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</si>
  <si>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</si>
  <si>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</si>
  <si>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</si>
  <si>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</si>
  <si>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</si>
  <si>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</si>
  <si>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</si>
  <si>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</si>
  <si>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</si>
  <si>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</si>
  <si>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</si>
  <si>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</si>
  <si>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</si>
  <si>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</si>
  <si>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</si>
  <si>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</si>
  <si>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</si>
  <si>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</si>
  <si>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</si>
  <si>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</si>
  <si>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</si>
  <si>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</si>
  <si>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</si>
  <si>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</si>
  <si>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</si>
  <si>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</si>
  <si>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</si>
  <si>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</si>
  <si>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</si>
  <si>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</si>
  <si>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</si>
  <si>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</si>
  <si>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</si>
  <si>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</si>
  <si>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</si>
  <si>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</si>
  <si>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</si>
  <si>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</si>
  <si>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</si>
  <si>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</si>
  <si>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</si>
  <si>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</si>
  <si>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</si>
  <si>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</si>
  <si>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</si>
  <si>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</si>
  <si>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</si>
  <si>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</si>
  <si>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</si>
  <si>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</si>
  <si>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</si>
  <si>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</si>
  <si>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</si>
  <si>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</si>
  <si>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</si>
  <si>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</si>
  <si>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</si>
  <si>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</si>
  <si>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</si>
  <si>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</si>
  <si>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</si>
  <si>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</si>
  <si>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</si>
  <si>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</si>
  <si>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</si>
  <si>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</si>
  <si>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</si>
  <si>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</si>
  <si>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</si>
  <si>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</si>
  <si>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</si>
  <si>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</si>
  <si>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</si>
  <si>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</si>
  <si>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</si>
  <si>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</si>
  <si>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</si>
  <si>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</si>
  <si>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</si>
  <si>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</si>
  <si>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</si>
  <si>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</si>
  <si>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</si>
  <si>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</si>
  <si>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</si>
  <si>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</si>
  <si>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</si>
  <si>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</si>
  <si>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</si>
  <si>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</si>
  <si>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</si>
  <si>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</si>
  <si>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</si>
  <si>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</si>
  <si>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</si>
  <si>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</si>
  <si>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</si>
  <si>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</si>
  <si>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</si>
  <si>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</si>
  <si>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</si>
  <si>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</si>
  <si>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</si>
  <si>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</si>
  <si>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</si>
  <si>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</si>
  <si>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</si>
  <si>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</si>
  <si>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</si>
  <si>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</si>
  <si>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</si>
  <si>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</si>
  <si>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</si>
  <si>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</si>
  <si>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</si>
  <si>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</si>
  <si>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</si>
  <si>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</si>
  <si>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</si>
  <si>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</si>
  <si>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</si>
  <si>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</si>
  <si>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</si>
  <si>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</si>
  <si>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</si>
  <si>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</si>
  <si>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</si>
  <si>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</si>
  <si>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</si>
  <si>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</si>
  <si>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</si>
  <si>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</si>
  <si>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</si>
  <si>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</si>
  <si>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</si>
  <si>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</si>
  <si>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</si>
  <si>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</si>
  <si>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</si>
  <si>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</si>
  <si>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</si>
  <si>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</si>
  <si>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</si>
  <si>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</si>
  <si>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</si>
  <si>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</si>
  <si>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</si>
  <si>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</si>
  <si>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</si>
  <si>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</si>
  <si>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</si>
  <si>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</si>
  <si>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</si>
  <si>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</si>
  <si>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</si>
  <si>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</si>
  <si>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</si>
  <si>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</si>
  <si>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</si>
  <si>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</si>
  <si>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</si>
  <si>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</si>
  <si>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</si>
  <si>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</si>
  <si>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</si>
  <si>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</si>
  <si>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</si>
  <si>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</si>
  <si>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</si>
  <si>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</si>
  <si>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</si>
  <si>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</si>
  <si>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</si>
  <si>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</si>
  <si>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</si>
  <si>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</si>
  <si>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</si>
  <si>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</si>
  <si>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</si>
  <si>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</si>
  <si>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</si>
  <si>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</si>
  <si>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</si>
  <si>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</si>
  <si>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</si>
  <si>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</si>
  <si>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</si>
  <si>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</si>
  <si>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</si>
  <si>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</si>
  <si>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</si>
  <si>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</si>
  <si>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</si>
  <si>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</si>
  <si>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</si>
  <si>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</si>
  <si>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</si>
  <si>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</si>
  <si>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</si>
  <si>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</si>
  <si>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</si>
  <si>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</si>
  <si>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</si>
  <si>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</si>
  <si>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</si>
  <si>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</si>
  <si>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</si>
  <si>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</si>
  <si>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</si>
  <si>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</si>
  <si>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</si>
  <si>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</si>
  <si>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</si>
  <si>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</si>
  <si>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</si>
  <si>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</si>
  <si>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</si>
  <si>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</si>
  <si>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</si>
  <si>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</si>
  <si>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</si>
  <si>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</si>
  <si>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</si>
  <si>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</si>
  <si>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</si>
  <si>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</si>
  <si>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</si>
  <si>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</si>
  <si>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</si>
  <si>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</si>
  <si>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</si>
  <si>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</si>
  <si>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</si>
  <si>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</si>
  <si>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</si>
  <si>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</si>
  <si>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</si>
  <si>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</si>
  <si>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</si>
  <si>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</si>
  <si>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</si>
  <si>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</si>
  <si>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</si>
  <si>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</si>
  <si>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</si>
  <si>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</si>
  <si>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</si>
  <si>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</si>
  <si>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</si>
  <si>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</si>
  <si>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</si>
  <si>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</si>
  <si>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</si>
  <si>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</si>
  <si>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</si>
  <si>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</si>
  <si>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</si>
  <si>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</si>
  <si>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</si>
  <si>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</si>
  <si>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</si>
  <si>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</si>
  <si>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</si>
  <si>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</si>
  <si>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</si>
  <si>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</si>
  <si>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</si>
  <si>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</si>
  <si>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</si>
  <si>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</si>
  <si>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</si>
  <si>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</si>
  <si>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</si>
  <si>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</si>
  <si>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</si>
  <si>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</si>
  <si>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</si>
  <si>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</si>
  <si>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</si>
  <si>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</si>
  <si>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</si>
  <si>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</si>
  <si>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</si>
  <si>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</si>
  <si>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</si>
  <si>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</si>
  <si>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</si>
  <si>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</si>
  <si>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</si>
  <si>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</si>
  <si>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</si>
  <si>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</si>
  <si>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</si>
  <si>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</si>
  <si>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</si>
  <si>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</si>
  <si>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</si>
  <si>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</si>
  <si>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</si>
  <si>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</si>
  <si>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</si>
  <si>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</si>
  <si>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</si>
  <si>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</si>
  <si>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</si>
  <si>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</si>
  <si>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</si>
  <si>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</si>
  <si>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</si>
  <si>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</si>
  <si>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</si>
  <si>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</si>
  <si>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</si>
  <si>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</si>
  <si>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</si>
  <si>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</si>
  <si>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</si>
  <si>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</si>
  <si>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</si>
  <si>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</si>
  <si>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</si>
  <si>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</si>
  <si>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</si>
  <si>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</si>
  <si>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</si>
  <si>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</si>
  <si>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</si>
  <si>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</si>
  <si>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</si>
  <si>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</si>
  <si>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</si>
  <si>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</si>
  <si>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</si>
  <si>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</si>
  <si>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</si>
  <si>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</si>
  <si>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</si>
  <si>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</si>
  <si>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</si>
  <si>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</si>
  <si>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</si>
  <si>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</si>
  <si>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</si>
  <si>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</si>
  <si>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</si>
  <si>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</si>
  <si>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</si>
  <si>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</si>
  <si>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</si>
  <si>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</si>
  <si>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</si>
  <si>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</si>
  <si>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</si>
  <si>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</si>
  <si>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</si>
  <si>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</si>
  <si>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</si>
  <si>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</si>
  <si>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</si>
  <si>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</si>
  <si>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</si>
  <si>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</si>
  <si>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</si>
  <si>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</si>
  <si>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</si>
  <si>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</si>
  <si>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</si>
  <si>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</si>
  <si>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</si>
  <si>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</si>
  <si>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</si>
  <si>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</si>
  <si>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</si>
  <si>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</si>
  <si>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</si>
  <si>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</si>
  <si>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</si>
  <si>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</si>
  <si>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</si>
  <si>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</si>
  <si>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</si>
  <si>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</si>
  <si>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</si>
  <si>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</si>
  <si>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</si>
  <si>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</si>
  <si>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</si>
  <si>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</si>
  <si>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</si>
  <si>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</si>
  <si>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</si>
  <si>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</si>
  <si>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</si>
  <si>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</si>
  <si>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</si>
  <si>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</si>
  <si>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</si>
  <si>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</si>
  <si>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</si>
  <si>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</si>
  <si>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</si>
  <si>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</si>
  <si>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</si>
  <si>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</si>
  <si>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</si>
  <si>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</si>
  <si>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</si>
  <si>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</si>
  <si>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</si>
  <si>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</si>
  <si>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</si>
  <si>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</si>
  <si>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</si>
  <si>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</si>
  <si>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</si>
  <si>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</si>
  <si>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</si>
  <si>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</si>
  <si>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</si>
  <si>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</si>
  <si>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</si>
  <si>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</si>
  <si>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</si>
  <si>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</si>
  <si>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</si>
  <si>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</si>
  <si>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</si>
  <si>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</si>
  <si>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</si>
  <si>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</si>
  <si>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</si>
  <si>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</si>
  <si>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</si>
  <si>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</si>
  <si>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</si>
  <si>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</si>
  <si>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</si>
  <si>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</si>
  <si>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</si>
  <si>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</si>
  <si>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</si>
  <si>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</si>
  <si>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</si>
  <si>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</si>
  <si>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</si>
  <si>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</si>
  <si>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</si>
  <si>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</si>
  <si>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</si>
  <si>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</si>
  <si>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</si>
  <si>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</si>
  <si>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</si>
  <si>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</si>
  <si>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</si>
  <si>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</si>
  <si>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</si>
  <si>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</si>
  <si>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</si>
  <si>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</si>
  <si>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</si>
  <si>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</si>
  <si>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</si>
  <si>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</si>
  <si>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</si>
  <si>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</si>
  <si>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</si>
  <si>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</si>
  <si>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</si>
  <si>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</si>
  <si>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</si>
  <si>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</si>
  <si>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</si>
  <si>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</si>
  <si>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</si>
  <si>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</si>
  <si>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</si>
  <si>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</si>
  <si>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</si>
  <si>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</si>
  <si>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</si>
  <si>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</si>
  <si>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</si>
  <si>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</si>
  <si>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</si>
  <si>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</si>
  <si>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</si>
  <si>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</si>
  <si>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</si>
  <si>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</si>
  <si>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</si>
  <si>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</si>
  <si>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</si>
  <si>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</si>
  <si>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</si>
  <si>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</si>
  <si>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</si>
  <si>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</si>
  <si>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</si>
  <si>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</si>
  <si>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</si>
  <si>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</si>
  <si>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</si>
  <si>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</si>
  <si>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</si>
  <si>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</si>
  <si>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</si>
  <si>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</si>
  <si>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</si>
  <si>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</si>
  <si>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</si>
  <si>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</si>
  <si>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</si>
  <si>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</si>
  <si>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</si>
  <si>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</si>
  <si>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</si>
  <si>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</si>
  <si>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</si>
  <si>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</si>
  <si>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</si>
  <si>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</si>
  <si>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</si>
  <si>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</si>
  <si>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</si>
  <si>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</si>
  <si>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</si>
  <si>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</si>
  <si>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</si>
  <si>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</si>
  <si>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</si>
  <si>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</si>
  <si>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</si>
  <si>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</si>
  <si>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</si>
  <si>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</si>
  <si>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</si>
  <si>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</si>
  <si>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</si>
  <si>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</si>
  <si>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</si>
  <si>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</si>
  <si>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</si>
  <si>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</si>
  <si>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</si>
  <si>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</si>
  <si>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</si>
  <si>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</si>
  <si>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</si>
  <si>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</si>
  <si>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</si>
  <si>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</si>
  <si>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</si>
  <si>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</si>
  <si>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</si>
  <si>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</si>
  <si>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</si>
  <si>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</si>
  <si>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</si>
  <si>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</si>
  <si>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</si>
  <si>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</si>
  <si>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</si>
  <si>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</si>
  <si>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</si>
  <si>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</si>
  <si>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</si>
  <si>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</si>
  <si>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</si>
  <si>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</si>
  <si>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</si>
  <si>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</si>
  <si>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</si>
  <si>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</si>
  <si>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</si>
  <si>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</si>
  <si>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</si>
  <si>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</si>
  <si>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</si>
  <si>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</si>
  <si>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</si>
  <si>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</si>
  <si>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</si>
  <si>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</si>
  <si>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</si>
  <si>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</si>
  <si>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</si>
  <si>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</si>
  <si>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</si>
  <si>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</si>
  <si>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</si>
  <si>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</si>
  <si>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</si>
  <si>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</si>
  <si>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</si>
  <si>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</si>
  <si>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</si>
  <si>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</si>
  <si>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</si>
  <si>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</si>
  <si>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</si>
  <si>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</si>
  <si>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</si>
  <si>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</si>
  <si>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</si>
  <si>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</si>
  <si>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</si>
  <si>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</si>
  <si>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</si>
  <si>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</si>
  <si>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</si>
  <si>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</si>
  <si>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</si>
  <si>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</si>
  <si>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</si>
  <si>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</si>
  <si>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</si>
  <si>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</si>
  <si>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</si>
  <si>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</si>
  <si>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</si>
  <si>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</si>
  <si>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</si>
  <si>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</si>
  <si>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</si>
  <si>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</si>
  <si>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</si>
  <si>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</si>
  <si>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</si>
  <si>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</si>
  <si>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</si>
  <si>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</si>
  <si>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</si>
  <si>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</si>
  <si>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</si>
  <si>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</si>
  <si>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</si>
  <si>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</si>
  <si>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</si>
  <si>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</si>
  <si>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</si>
  <si>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</si>
  <si>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</si>
  <si>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</si>
  <si>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</si>
  <si>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</si>
  <si>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</si>
  <si>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</si>
  <si>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</si>
  <si>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</si>
  <si>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</si>
  <si>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</si>
  <si>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</si>
  <si>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</si>
  <si>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</si>
  <si>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</si>
  <si>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</si>
  <si>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</si>
  <si>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</si>
  <si>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</si>
  <si>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</si>
  <si>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</si>
  <si>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</si>
  <si>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</si>
  <si>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</si>
  <si>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</si>
  <si>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</si>
  <si>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</si>
  <si>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</si>
  <si>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</si>
  <si>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</si>
  <si>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</si>
  <si>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</si>
  <si>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</si>
  <si>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</si>
  <si>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</si>
  <si>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</si>
  <si>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</si>
  <si>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</si>
  <si>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</si>
  <si>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</si>
  <si>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</si>
  <si>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</si>
  <si>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</si>
  <si>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</si>
  <si>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</si>
  <si>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</si>
  <si>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</si>
  <si>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</si>
  <si>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</si>
  <si>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</si>
  <si>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</si>
  <si>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</si>
  <si>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</si>
  <si>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</si>
  <si>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</si>
  <si>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</si>
  <si>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</si>
  <si>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</si>
  <si>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</si>
  <si>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</si>
  <si>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</si>
  <si>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</si>
  <si>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</si>
  <si>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</si>
  <si>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</si>
  <si>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</si>
  <si>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</si>
  <si>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</si>
  <si>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</si>
  <si>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</si>
  <si>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</si>
  <si>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</si>
  <si>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</si>
  <si>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</si>
  <si>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</si>
  <si>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</si>
  <si>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</si>
  <si>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</si>
  <si>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</si>
  <si>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</si>
  <si>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</si>
  <si>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</si>
  <si>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</si>
  <si>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</si>
  <si>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</si>
  <si>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</si>
  <si>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</si>
  <si>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</si>
  <si>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</si>
  <si>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</si>
  <si>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</si>
  <si>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</si>
  <si>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</si>
  <si>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</si>
  <si>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</si>
  <si>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</si>
  <si>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</si>
  <si>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</si>
  <si>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</si>
  <si>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</si>
  <si>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</si>
  <si>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</si>
  <si>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</si>
  <si>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</si>
  <si>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</si>
  <si>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</si>
  <si>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</si>
  <si>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</si>
  <si>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</si>
  <si>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</si>
  <si>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</si>
  <si>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</si>
  <si>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</si>
  <si>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</si>
  <si>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</si>
  <si>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</si>
  <si>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</si>
  <si>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</si>
  <si>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</si>
  <si>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</si>
  <si>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</si>
  <si>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</si>
  <si>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</si>
  <si>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</si>
  <si>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</si>
  <si>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</si>
  <si>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</si>
  <si>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</si>
  <si>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</si>
  <si>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</si>
  <si>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</si>
  <si>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</si>
  <si>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</si>
  <si>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</si>
  <si>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</si>
  <si>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</si>
  <si>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</si>
  <si>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</si>
  <si>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</si>
  <si>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</si>
  <si>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</si>
  <si>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</si>
  <si>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</si>
  <si>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</si>
  <si>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</si>
  <si>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</si>
  <si>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</si>
  <si>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</si>
  <si>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</si>
  <si>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</si>
  <si>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</si>
  <si>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</si>
  <si>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</si>
  <si>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</si>
  <si>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</si>
  <si>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</si>
  <si>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</si>
  <si>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</si>
  <si>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</si>
  <si>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</si>
  <si>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</si>
  <si>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</si>
  <si>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</si>
  <si>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</si>
  <si>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</si>
  <si>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</si>
  <si>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</si>
  <si>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</si>
  <si>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</si>
  <si>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</si>
  <si>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</si>
  <si>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</si>
  <si>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</si>
  <si>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</si>
  <si>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</si>
  <si>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</si>
  <si>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</si>
  <si>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</si>
  <si>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</si>
  <si>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</si>
  <si>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</si>
  <si>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</si>
  <si>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</si>
  <si>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</si>
  <si>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</si>
  <si>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</si>
  <si>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</si>
  <si>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</si>
  <si>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</si>
  <si>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</si>
  <si>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</si>
  <si>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</si>
  <si>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</si>
  <si>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</si>
  <si>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</si>
  <si>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</si>
  <si>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</si>
  <si>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</si>
  <si>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</si>
  <si>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</si>
  <si>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</si>
  <si>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</si>
  <si>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</si>
  <si>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</si>
  <si>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</si>
  <si>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</si>
  <si>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</si>
  <si>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</si>
  <si>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</si>
  <si>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</si>
  <si>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</si>
  <si>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</si>
  <si>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</si>
  <si>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</si>
  <si>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</si>
  <si>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</si>
  <si>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</si>
  <si>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</si>
  <si>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</si>
  <si>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</si>
  <si>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</si>
  <si>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</si>
  <si>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</si>
  <si>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</si>
  <si>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</si>
  <si>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</si>
  <si>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</si>
  <si>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</si>
  <si>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</si>
  <si>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</si>
  <si>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</si>
  <si>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</si>
  <si>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</si>
  <si>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</si>
  <si>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</si>
  <si>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</si>
  <si>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</si>
  <si>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</si>
  <si>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</si>
  <si>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</si>
  <si>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</si>
  <si>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</si>
  <si>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</si>
  <si>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</si>
  <si>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</si>
  <si>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</si>
  <si>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</si>
  <si>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</si>
  <si>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</si>
  <si>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</si>
  <si>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</si>
  <si>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</si>
  <si>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</si>
  <si>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</si>
  <si>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</si>
  <si>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</si>
  <si>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</si>
  <si>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</si>
  <si>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</si>
  <si>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</si>
  <si>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</si>
  <si>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</si>
  <si>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</si>
  <si>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</si>
  <si>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</si>
  <si>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</si>
  <si>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</si>
  <si>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</si>
  <si>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</si>
  <si>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</si>
  <si>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</si>
  <si>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</si>
  <si>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</si>
  <si>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</si>
  <si>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</si>
  <si>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</si>
  <si>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</si>
  <si>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</si>
  <si>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</si>
  <si>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</si>
  <si>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</si>
  <si>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</si>
  <si>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</si>
  <si>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</si>
  <si>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</si>
  <si>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</si>
  <si>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</si>
  <si>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</si>
  <si>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</si>
  <si>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</si>
  <si>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</si>
  <si>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</si>
  <si>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</si>
  <si>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</si>
  <si>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</si>
  <si>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</si>
  <si>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</si>
  <si>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</si>
  <si>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</si>
  <si>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</si>
  <si>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</si>
  <si>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</si>
  <si>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</si>
  <si>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</si>
  <si>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</si>
  <si>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</si>
  <si>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</si>
  <si>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</si>
  <si>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</si>
  <si>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</si>
  <si>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</si>
  <si>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</si>
  <si>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</si>
  <si>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</si>
  <si>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</si>
  <si>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</si>
  <si>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</si>
  <si>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</si>
  <si>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</si>
  <si>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</si>
  <si>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</si>
  <si>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</si>
  <si>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</si>
  <si>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</si>
  <si>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</si>
  <si>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</si>
  <si>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</si>
  <si>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</si>
  <si>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</si>
  <si>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</si>
  <si>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</si>
  <si>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</si>
  <si>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</si>
  <si>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</si>
  <si>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</si>
  <si>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</si>
  <si>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</si>
  <si>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</si>
  <si>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</si>
  <si>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</si>
  <si>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</si>
  <si>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</si>
  <si>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</si>
  <si>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</si>
  <si>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</si>
  <si>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</si>
  <si>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</si>
  <si>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</si>
  <si>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</si>
  <si>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</si>
  <si>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</si>
  <si>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</si>
  <si>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</si>
  <si>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</si>
  <si>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</si>
  <si>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</si>
  <si>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</si>
  <si>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</si>
  <si>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</si>
  <si>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</si>
  <si>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</si>
  <si>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</si>
  <si>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</si>
  <si>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</si>
  <si>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</si>
  <si>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</si>
  <si>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</si>
  <si>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</si>
  <si>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</si>
  <si>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</si>
  <si>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</si>
  <si>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</si>
  <si>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</si>
  <si>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</si>
  <si>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</si>
  <si>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</si>
  <si>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</si>
  <si>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</si>
  <si>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</si>
  <si>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</si>
  <si>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</si>
  <si>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</si>
  <si>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</si>
  <si>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</si>
  <si>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</si>
  <si>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</si>
  <si>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</si>
  <si>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</si>
  <si>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</si>
  <si>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</si>
  <si>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</si>
  <si>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</si>
  <si>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</si>
  <si>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</si>
  <si>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</si>
  <si>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</si>
  <si>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</si>
  <si>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</si>
  <si>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</si>
  <si>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</si>
  <si>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</si>
  <si>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</si>
  <si>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</si>
  <si>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</si>
  <si>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</si>
  <si>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</si>
  <si>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</si>
  <si>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</si>
  <si>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</si>
  <si>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</si>
  <si>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</si>
  <si>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</si>
  <si>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</si>
  <si>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</si>
  <si>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</si>
  <si>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</si>
  <si>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</si>
  <si>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</si>
  <si>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</si>
  <si>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</si>
  <si>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</si>
  <si>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</si>
  <si>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</si>
  <si>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</si>
  <si>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</si>
  <si>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</si>
  <si>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</si>
  <si>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</si>
  <si>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</si>
  <si>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</si>
  <si>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</si>
  <si>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</si>
  <si>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</si>
  <si>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</si>
  <si>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</si>
  <si>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</si>
  <si>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</si>
  <si>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</si>
  <si>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</si>
  <si>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</si>
  <si>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</si>
  <si>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</si>
  <si>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</si>
  <si>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</si>
  <si>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</si>
  <si>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</si>
  <si>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</si>
  <si>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</si>
  <si>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</si>
  <si>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</si>
  <si>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</si>
  <si>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</si>
  <si>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</si>
  <si>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</si>
  <si>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</si>
  <si>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</si>
  <si>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</si>
  <si>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</si>
  <si>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</si>
  <si>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</si>
  <si>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</si>
  <si>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</si>
  <si>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</si>
  <si>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</si>
  <si>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</si>
  <si>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</si>
  <si>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</si>
  <si>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</si>
  <si>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</si>
  <si>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</si>
  <si>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</si>
  <si>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</si>
  <si>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</si>
  <si>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</si>
  <si>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</si>
  <si>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</si>
  <si>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</si>
  <si>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</si>
  <si>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</si>
  <si>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</si>
  <si>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</si>
  <si>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</si>
  <si>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</si>
  <si>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</si>
  <si>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</si>
  <si>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</si>
  <si>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</si>
  <si>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</si>
  <si>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</si>
  <si>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</si>
  <si>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</si>
  <si>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</si>
  <si>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</si>
  <si>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</si>
  <si>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</si>
  <si>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</si>
  <si>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</si>
  <si>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</si>
  <si>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</si>
  <si>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</si>
  <si>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</si>
  <si>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</si>
  <si>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</si>
  <si>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</si>
  <si>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</si>
  <si>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</si>
  <si>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</si>
  <si>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</si>
  <si>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</si>
  <si>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</si>
  <si>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</si>
  <si>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</si>
  <si>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</si>
  <si>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</si>
  <si>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</si>
  <si>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</si>
  <si>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</si>
  <si>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</si>
  <si>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</si>
  <si>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</si>
  <si>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</si>
  <si>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</si>
  <si>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</si>
  <si>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</si>
  <si>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</si>
  <si>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</si>
  <si>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</si>
  <si>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</si>
  <si>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</si>
  <si>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</si>
  <si>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</si>
  <si>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</si>
  <si>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</si>
  <si>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</si>
  <si>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</si>
  <si>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</si>
  <si>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</si>
  <si>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</si>
  <si>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</si>
  <si>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</si>
  <si>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</si>
  <si>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</si>
  <si>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</si>
  <si>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</si>
  <si>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</si>
  <si>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</si>
  <si>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</si>
  <si>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</si>
  <si>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</si>
  <si>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</si>
  <si>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</si>
  <si>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</si>
  <si>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</si>
  <si>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</si>
  <si>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</si>
  <si>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</si>
  <si>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</si>
  <si>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</si>
  <si>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</si>
  <si>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</si>
  <si>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</si>
  <si>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</si>
  <si>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</si>
  <si>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</si>
  <si>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</si>
  <si>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</si>
  <si>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</si>
  <si>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</si>
  <si>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</si>
  <si>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</si>
  <si>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</si>
  <si>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</si>
  <si>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</si>
  <si>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</si>
  <si>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</si>
  <si>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</si>
  <si>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</si>
  <si>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</si>
  <si>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</si>
  <si>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</si>
  <si>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</si>
  <si>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</si>
  <si>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</si>
  <si>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</si>
  <si>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</si>
  <si>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</si>
  <si>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</si>
  <si>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</si>
  <si>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</si>
  <si>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</si>
  <si>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</si>
  <si>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</si>
  <si>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</si>
  <si>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</si>
  <si>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</si>
  <si>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</si>
  <si>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</si>
  <si>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</si>
  <si>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</si>
  <si>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</si>
  <si>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</si>
  <si>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</si>
  <si>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</si>
  <si>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</si>
  <si>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</si>
  <si>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</si>
  <si>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</si>
  <si>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</si>
  <si>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</si>
  <si>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</si>
  <si>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</si>
  <si>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</si>
  <si>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</si>
  <si>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</si>
  <si>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</si>
  <si>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</si>
  <si>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</si>
  <si>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</si>
  <si>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</si>
  <si>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</si>
  <si>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</si>
  <si>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</si>
  <si>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</si>
  <si>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</si>
  <si>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</si>
  <si>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</si>
  <si>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</si>
  <si>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</si>
  <si>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</si>
  <si>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</si>
  <si>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</si>
  <si>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</si>
  <si>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</si>
  <si>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</si>
  <si>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</si>
  <si>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</si>
  <si>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</si>
  <si>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</si>
  <si>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</si>
  <si>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</si>
  <si>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</si>
  <si>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</si>
  <si>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</si>
  <si>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</si>
  <si>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</si>
  <si>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</si>
  <si>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</si>
  <si>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</si>
  <si>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</si>
  <si>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</si>
  <si>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</si>
  <si>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</si>
  <si>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</si>
  <si>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</si>
  <si>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</si>
  <si>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</si>
  <si>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</si>
  <si>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</si>
  <si>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</si>
  <si>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</si>
  <si>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</si>
  <si>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</si>
  <si>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</si>
  <si>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</si>
  <si>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</si>
  <si>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</si>
  <si>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</si>
  <si>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</si>
  <si>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</si>
  <si>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</si>
  <si>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</si>
  <si>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</si>
  <si>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</si>
  <si>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</si>
  <si>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</si>
  <si>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</si>
  <si>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</si>
  <si>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</si>
  <si>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</si>
  <si>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</si>
  <si>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</si>
  <si>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</si>
  <si>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</si>
  <si>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</si>
  <si>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</si>
  <si>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</si>
  <si>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</si>
  <si>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</si>
  <si>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</si>
  <si>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</si>
  <si>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</si>
  <si>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</si>
  <si>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</si>
  <si>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</si>
  <si>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</si>
  <si>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</si>
  <si>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</si>
  <si>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</si>
  <si>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</si>
  <si>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</si>
  <si>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</si>
  <si>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</si>
  <si>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</si>
  <si>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</si>
  <si>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</si>
  <si>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</si>
  <si>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</si>
  <si>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</si>
  <si>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</si>
  <si>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</si>
  <si>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</si>
  <si>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</si>
  <si>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</si>
  <si>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</si>
  <si>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</si>
  <si>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</si>
  <si>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</si>
  <si>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</si>
  <si>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</si>
  <si>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</si>
  <si>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</si>
  <si>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</si>
  <si>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</si>
  <si>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</si>
  <si>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</si>
  <si>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</si>
  <si>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</si>
  <si>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</si>
  <si>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</si>
  <si>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</si>
  <si>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</si>
  <si>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</si>
  <si>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</si>
  <si>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</si>
  <si>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</si>
  <si>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</si>
  <si>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</si>
  <si>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</si>
  <si>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</si>
  <si>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</si>
  <si>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</si>
  <si>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</si>
  <si>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</si>
  <si>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</si>
  <si>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</si>
  <si>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</si>
  <si>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</si>
  <si>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</si>
  <si>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</si>
  <si>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</si>
  <si>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</si>
  <si>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</si>
  <si>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</si>
  <si>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</si>
  <si>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</si>
  <si>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</si>
  <si>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</si>
  <si>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</si>
  <si>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</si>
  <si>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</si>
  <si>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</si>
  <si>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</si>
  <si>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</si>
  <si>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</si>
  <si>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</si>
  <si>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</si>
  <si>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</si>
  <si>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</si>
  <si>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</si>
  <si>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</si>
  <si>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</si>
  <si>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</si>
  <si>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</si>
  <si>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</si>
  <si>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</si>
  <si>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</si>
  <si>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</si>
  <si>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</si>
  <si>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</si>
  <si>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</si>
  <si>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</si>
  <si>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</si>
  <si>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</si>
  <si>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</si>
  <si>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</si>
  <si>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</si>
  <si>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</si>
  <si>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</si>
  <si>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</si>
  <si>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</si>
  <si>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</si>
  <si>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</si>
  <si>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</si>
  <si>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</si>
  <si>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</si>
  <si>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</si>
  <si>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</si>
  <si>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</si>
  <si>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</si>
  <si>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</si>
  <si>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</si>
  <si>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</si>
  <si>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</si>
  <si>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</si>
  <si>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</si>
  <si>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</si>
  <si>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</si>
  <si>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</si>
  <si>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</si>
  <si>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</si>
  <si>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</si>
  <si>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</si>
  <si>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</si>
  <si>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</si>
  <si>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</si>
  <si>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</si>
  <si>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</si>
  <si>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</si>
  <si>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</si>
  <si>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</si>
  <si>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</si>
  <si>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</si>
  <si>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</si>
  <si>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</si>
  <si>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</si>
  <si>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</si>
  <si>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</si>
  <si>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</si>
  <si>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</si>
  <si>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</si>
  <si>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</si>
  <si>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</si>
  <si>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</si>
  <si>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</si>
  <si>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</si>
  <si>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</si>
  <si>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</si>
  <si>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</si>
  <si>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</si>
  <si>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</si>
  <si>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</si>
  <si>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</si>
  <si>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</si>
  <si>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</si>
  <si>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</si>
  <si>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</si>
  <si>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</si>
  <si>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</si>
  <si>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</si>
  <si>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</si>
  <si>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</si>
  <si>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</si>
  <si>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</si>
  <si>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</si>
  <si>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</si>
  <si>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</si>
  <si>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</si>
  <si>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</si>
  <si>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</si>
  <si>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</si>
  <si>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</si>
  <si>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</si>
  <si>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</si>
  <si>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</si>
  <si>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</si>
  <si>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</si>
  <si>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</si>
  <si>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</si>
  <si>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</si>
  <si>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</si>
  <si>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</si>
  <si>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</si>
  <si>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</si>
  <si>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</si>
  <si>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</si>
  <si>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</si>
  <si>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</si>
  <si>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</si>
  <si>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</si>
  <si>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</si>
  <si>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</si>
  <si>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</si>
  <si>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</si>
  <si>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</si>
  <si>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</si>
  <si>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</si>
  <si>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</si>
  <si>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</si>
  <si>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</si>
  <si>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</si>
  <si>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</si>
  <si>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</si>
  <si>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</si>
  <si>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</si>
  <si>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</si>
  <si>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</si>
  <si>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</si>
  <si>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</si>
  <si>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</si>
  <si>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</si>
  <si>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</si>
  <si>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</si>
  <si>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</si>
  <si>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</si>
  <si>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</si>
  <si>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</si>
  <si>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</si>
  <si>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</si>
  <si>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</si>
  <si>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</si>
  <si>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</si>
  <si>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</si>
  <si>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</si>
  <si>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</si>
  <si>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</si>
  <si>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</si>
  <si>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</si>
  <si>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</si>
  <si>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</si>
  <si>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</si>
  <si>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</si>
  <si>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</si>
  <si>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</si>
  <si>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</si>
  <si>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</si>
  <si>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</si>
  <si>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</si>
  <si>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</si>
  <si>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</si>
  <si>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</si>
  <si>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</si>
  <si>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</si>
  <si>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</si>
  <si>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</si>
  <si>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</si>
  <si>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</si>
  <si>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</si>
  <si>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</si>
  <si>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</si>
  <si>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</si>
  <si>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</si>
  <si>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</si>
  <si>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</si>
  <si>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</si>
  <si>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</si>
  <si>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</si>
  <si>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</si>
  <si>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</si>
  <si>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</si>
  <si>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</si>
  <si>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</si>
  <si>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</si>
  <si>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</si>
  <si>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</si>
  <si>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</si>
  <si>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</si>
  <si>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</si>
  <si>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</si>
  <si>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</si>
  <si>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</si>
  <si>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</si>
  <si>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</si>
  <si>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</si>
  <si>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</si>
  <si>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</si>
  <si>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</si>
  <si>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</si>
  <si>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</si>
  <si>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</si>
  <si>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</si>
  <si>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</si>
  <si>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</si>
  <si>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</si>
  <si>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</si>
  <si>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</si>
  <si>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</si>
  <si>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</si>
  <si>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</si>
  <si>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</si>
  <si>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</si>
  <si>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</si>
  <si>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</si>
  <si>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</si>
  <si>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</si>
  <si>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</si>
  <si>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</si>
  <si>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</si>
  <si>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</si>
  <si>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</si>
  <si>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</si>
  <si>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</si>
  <si>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</si>
  <si>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</si>
  <si>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</si>
  <si>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</si>
  <si>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</si>
  <si>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</si>
  <si>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</si>
  <si>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</si>
  <si>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</si>
  <si>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</si>
  <si>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</si>
  <si>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</si>
  <si>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</si>
  <si>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</si>
  <si>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</si>
  <si>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</si>
  <si>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</si>
  <si>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</si>
  <si>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</si>
  <si>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</si>
  <si>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</si>
  <si>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</si>
  <si>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</si>
  <si>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</si>
  <si>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</si>
  <si>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</si>
  <si>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</si>
  <si>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</si>
  <si>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</si>
  <si>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</si>
  <si>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</si>
  <si>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</si>
  <si>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</si>
  <si>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</si>
  <si>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</si>
  <si>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</si>
  <si>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</si>
  <si>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</si>
  <si>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</si>
  <si>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</si>
  <si>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</si>
  <si>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</si>
  <si>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</si>
  <si>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</si>
  <si>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</si>
  <si>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</si>
  <si>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</si>
  <si>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</si>
  <si>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</si>
  <si>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</si>
  <si>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</si>
  <si>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</si>
  <si>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</si>
  <si>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</si>
  <si>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</si>
  <si>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</si>
  <si>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</si>
  <si>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</si>
  <si>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</si>
  <si>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</si>
  <si>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</si>
  <si>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</si>
  <si>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</si>
  <si>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</si>
  <si>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</si>
  <si>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</si>
  <si>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</si>
  <si>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</si>
  <si>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</si>
  <si>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</si>
  <si>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</si>
  <si>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</si>
  <si>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</si>
  <si>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</si>
  <si>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</si>
  <si>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</si>
  <si>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</si>
  <si>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</si>
  <si>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</si>
  <si>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</si>
  <si>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</si>
  <si>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</si>
  <si>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</si>
  <si>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</si>
  <si>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</si>
  <si>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</si>
  <si>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</si>
  <si>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</si>
  <si>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</si>
  <si>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</si>
  <si>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</si>
  <si>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</si>
  <si>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</si>
  <si>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</si>
  <si>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</si>
  <si>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</si>
  <si>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</si>
  <si>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</si>
  <si>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</si>
  <si>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</si>
  <si>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</si>
  <si>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</si>
  <si>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</si>
  <si>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</si>
  <si>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</si>
  <si>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</si>
  <si>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</si>
  <si>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</si>
  <si>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</si>
  <si>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</si>
  <si>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</si>
  <si>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</si>
  <si>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</si>
  <si>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</si>
  <si>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</si>
  <si>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</si>
  <si>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</si>
  <si>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</si>
  <si>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</si>
  <si>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</si>
  <si>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</si>
  <si>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</si>
  <si>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</si>
  <si>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</si>
  <si>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</si>
  <si>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</si>
  <si>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</si>
  <si>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</si>
  <si>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</si>
  <si>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</si>
  <si>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</si>
  <si>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</si>
  <si>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</si>
  <si>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</si>
  <si>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</si>
  <si>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</si>
  <si>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</si>
  <si>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</si>
  <si>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</si>
  <si>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</si>
  <si>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</si>
  <si>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</si>
  <si>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</si>
  <si>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</si>
  <si>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</si>
  <si>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</si>
  <si>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</si>
  <si>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</si>
  <si>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</si>
  <si>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</si>
  <si>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</si>
  <si>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</si>
  <si>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</si>
  <si>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</si>
  <si>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</si>
  <si>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</si>
  <si>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</si>
  <si>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</si>
  <si>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</si>
  <si>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</si>
  <si>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</si>
  <si>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</si>
  <si>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</si>
  <si>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</si>
  <si>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</si>
  <si>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</si>
  <si>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</si>
  <si>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</si>
  <si>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</si>
  <si>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</si>
  <si>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</si>
  <si>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</si>
  <si>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</si>
  <si>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</si>
  <si>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</si>
  <si>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</si>
  <si>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</si>
  <si>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</si>
  <si>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</si>
  <si>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</si>
  <si>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</si>
  <si>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</si>
  <si>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</si>
  <si>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</si>
  <si>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</si>
  <si>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</si>
  <si>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</si>
  <si>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</si>
  <si>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</si>
  <si>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</si>
  <si>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</si>
  <si>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</si>
  <si>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</si>
  <si>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</si>
  <si>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</si>
  <si>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</si>
  <si>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</si>
  <si>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</si>
  <si>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</si>
  <si>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</si>
  <si>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</si>
  <si>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</si>
  <si>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</si>
  <si>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</si>
  <si>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</si>
  <si>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</si>
  <si>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</si>
  <si>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</si>
  <si>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</si>
  <si>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</si>
  <si>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</si>
  <si>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</si>
  <si>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</si>
  <si>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</si>
  <si>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</si>
  <si>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</si>
  <si>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</si>
  <si>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</si>
  <si>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</si>
  <si>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</si>
  <si>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</si>
  <si>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</si>
  <si>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</si>
  <si>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</si>
  <si>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</si>
  <si>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</si>
  <si>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</si>
  <si>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</si>
  <si>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</si>
  <si>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</si>
  <si>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</si>
  <si>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</si>
  <si>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</si>
  <si>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</si>
  <si>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</si>
  <si>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</si>
  <si>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</si>
  <si>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</si>
  <si>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</si>
  <si>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</si>
  <si>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</si>
  <si>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</si>
  <si>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</si>
  <si>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</si>
  <si>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</si>
  <si>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</si>
  <si>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</si>
  <si>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</si>
  <si>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</si>
  <si>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</si>
  <si>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</si>
  <si>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</si>
  <si>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</si>
  <si>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</si>
  <si>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</si>
  <si>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</si>
  <si>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</si>
  <si>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</si>
  <si>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</si>
  <si>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</si>
  <si>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</si>
  <si>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</si>
  <si>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</si>
  <si>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</si>
  <si>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</si>
  <si>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</si>
  <si>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</si>
  <si>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</si>
  <si>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</si>
  <si>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</si>
  <si>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</si>
  <si>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</si>
  <si>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</si>
  <si>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</si>
  <si>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</si>
  <si>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</si>
  <si>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</si>
  <si>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</si>
  <si>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</si>
  <si>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</si>
  <si>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</si>
  <si>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</si>
  <si>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</si>
  <si>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</si>
  <si>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</si>
  <si>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</si>
  <si>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</si>
  <si>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</si>
  <si>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</si>
  <si>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</si>
  <si>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</si>
  <si>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</si>
  <si>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</si>
  <si>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</si>
  <si>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</si>
  <si>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</si>
  <si>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</si>
  <si>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</si>
  <si>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</si>
  <si>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</si>
  <si>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</si>
  <si>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</si>
  <si>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</si>
  <si>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</si>
  <si>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</si>
  <si>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</si>
  <si>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</si>
  <si>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</si>
  <si>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</si>
  <si>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</si>
  <si>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</si>
  <si>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</si>
  <si>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</si>
  <si>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</si>
  <si>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</si>
  <si>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</si>
  <si>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</si>
  <si>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</si>
  <si>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</si>
  <si>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</si>
  <si>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</si>
  <si>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</si>
  <si>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</si>
  <si>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</si>
  <si>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</si>
  <si>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</si>
  <si>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</si>
  <si>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</si>
  <si>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</si>
  <si>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</si>
  <si>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</si>
  <si>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</si>
  <si>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</si>
  <si>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</si>
  <si>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</si>
  <si>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</si>
  <si>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</si>
  <si>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</si>
  <si>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</si>
  <si>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</si>
  <si>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</si>
  <si>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</si>
  <si>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</si>
  <si>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</si>
  <si>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</si>
  <si>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</si>
  <si>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</si>
  <si>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</si>
  <si>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</si>
  <si>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</si>
  <si>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</si>
  <si>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</si>
  <si>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</si>
  <si>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</si>
  <si>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</si>
  <si>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</si>
  <si>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</si>
  <si>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</si>
  <si>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</si>
  <si>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</si>
  <si>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</si>
  <si>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</si>
  <si>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</si>
  <si>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</si>
  <si>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</si>
  <si>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</si>
  <si>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</si>
  <si>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</si>
  <si>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</si>
  <si>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</si>
  <si>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</si>
  <si>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</si>
  <si>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</si>
  <si>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</si>
  <si>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</si>
  <si>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</si>
  <si>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</si>
  <si>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</si>
  <si>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</si>
  <si>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</si>
  <si>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</si>
  <si>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</si>
  <si>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</si>
  <si>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</si>
  <si>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</si>
  <si>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</si>
  <si>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</si>
  <si>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</si>
  <si>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</si>
  <si>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</si>
  <si>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</si>
  <si>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</si>
  <si>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</si>
  <si>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</si>
  <si>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</si>
  <si>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</si>
  <si>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</si>
  <si>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</si>
  <si>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</si>
  <si>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</si>
  <si>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</si>
  <si>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</si>
  <si>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</si>
  <si>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</si>
  <si>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</si>
  <si>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</si>
  <si>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</si>
  <si>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</si>
  <si>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</si>
  <si>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</si>
  <si>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</si>
  <si>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</si>
  <si>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</si>
  <si>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</si>
  <si>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</si>
  <si>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</si>
  <si>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</si>
  <si>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</si>
  <si>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</si>
  <si>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</si>
  <si>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</si>
  <si>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</si>
  <si>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</si>
  <si>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</si>
  <si>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</si>
  <si>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</si>
  <si>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</si>
  <si>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</si>
  <si>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</si>
  <si>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</si>
  <si>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</si>
  <si>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</si>
  <si>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</si>
  <si>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</si>
  <si>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</si>
  <si>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</si>
  <si>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</si>
  <si>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</si>
  <si>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</si>
  <si>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</si>
  <si>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</si>
  <si>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</si>
  <si>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</si>
  <si>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</si>
  <si>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</si>
  <si>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</si>
  <si>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</si>
  <si>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</si>
  <si>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</si>
  <si>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</si>
  <si>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</si>
  <si>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</si>
  <si>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</si>
  <si>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</si>
  <si>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</si>
  <si>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</si>
  <si>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</si>
  <si>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</si>
  <si>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</si>
  <si>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</si>
  <si>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</si>
  <si>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</si>
  <si>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</si>
  <si>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</si>
  <si>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</si>
  <si>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</si>
  <si>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</si>
  <si>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</si>
  <si>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</si>
  <si>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</si>
  <si>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</si>
  <si>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</si>
  <si>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</si>
  <si>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</si>
  <si>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</si>
  <si>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</si>
  <si>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</si>
  <si>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</si>
  <si>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</si>
  <si>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</si>
  <si>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</si>
  <si>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</si>
  <si>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</si>
  <si>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</si>
  <si>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</si>
  <si>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</si>
  <si>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</si>
  <si>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</si>
  <si>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</si>
  <si>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</si>
  <si>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</si>
  <si>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</si>
  <si>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</si>
  <si>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</si>
  <si>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</si>
  <si>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</si>
  <si>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</si>
  <si>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</si>
  <si>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</si>
  <si>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</si>
  <si>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</si>
  <si>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</si>
  <si>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</si>
  <si>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</si>
  <si>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</si>
  <si>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</si>
  <si>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</si>
  <si>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</si>
  <si>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</si>
  <si>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</si>
  <si>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</si>
  <si>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</si>
  <si>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</si>
  <si>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</si>
  <si>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</si>
  <si>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</si>
  <si>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</si>
  <si>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</si>
  <si>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</si>
  <si>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</si>
  <si>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</si>
  <si>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</si>
  <si>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</si>
  <si>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</si>
  <si>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</si>
  <si>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</si>
  <si>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</si>
  <si>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</si>
  <si>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</si>
  <si>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</si>
  <si>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</si>
  <si>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</si>
  <si>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</si>
  <si>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</si>
  <si>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</si>
  <si>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</si>
  <si>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</si>
  <si>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</si>
  <si>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</si>
  <si>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</si>
  <si>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</si>
  <si>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</si>
  <si>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</si>
  <si>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</si>
  <si>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</si>
  <si>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</si>
  <si>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</si>
  <si>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</si>
  <si>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</si>
  <si>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</si>
  <si>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</si>
  <si>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</si>
  <si>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</si>
  <si>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</si>
  <si>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</si>
  <si>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</si>
  <si>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</si>
  <si>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</si>
  <si>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</si>
  <si>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</si>
  <si>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</si>
  <si>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</si>
  <si>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</si>
  <si>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</si>
  <si>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</si>
  <si>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</si>
  <si>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</si>
  <si>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</si>
  <si>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</si>
  <si>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</si>
  <si>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</si>
  <si>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</si>
  <si>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</si>
  <si>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</si>
  <si>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</si>
  <si>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</si>
  <si>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</si>
  <si>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</si>
  <si>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</si>
  <si>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</si>
  <si>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</si>
  <si>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</si>
  <si>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</si>
  <si>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</si>
  <si>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</si>
  <si>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</si>
  <si>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</si>
  <si>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</si>
  <si>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</si>
  <si>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</si>
  <si>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</si>
  <si>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</si>
  <si>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</si>
  <si>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</si>
  <si>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</si>
  <si>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</si>
  <si>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</si>
  <si>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</si>
  <si>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</si>
  <si>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</si>
  <si>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</si>
  <si>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</si>
  <si>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</si>
  <si>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</si>
  <si>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</si>
  <si>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</si>
  <si>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</si>
  <si>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</si>
  <si>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</si>
  <si>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</si>
  <si>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</si>
  <si>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</si>
  <si>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</si>
  <si>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</si>
  <si>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</si>
  <si>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</si>
  <si>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</si>
  <si>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</si>
  <si>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</si>
  <si>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</si>
  <si>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</si>
  <si>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</si>
  <si>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</si>
  <si>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</si>
  <si>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</si>
  <si>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</si>
  <si>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</si>
  <si>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</si>
  <si>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</si>
  <si>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</si>
  <si>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</si>
  <si>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</si>
  <si>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</si>
  <si>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</si>
  <si>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</si>
  <si>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</si>
  <si>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</si>
  <si>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</si>
  <si>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</si>
  <si>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</si>
  <si>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</si>
  <si>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</si>
  <si>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</si>
  <si>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</si>
  <si>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</si>
  <si>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</si>
  <si>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</si>
  <si>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</si>
  <si>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</si>
  <si>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</si>
  <si>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</si>
  <si>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</si>
  <si>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</si>
  <si>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</si>
  <si>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</si>
  <si>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</si>
  <si>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</si>
  <si>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</si>
  <si>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</si>
  <si>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</si>
  <si>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</si>
  <si>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</si>
  <si>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</si>
  <si>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</si>
  <si>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</si>
  <si>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</si>
  <si>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</si>
  <si>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</si>
  <si>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</si>
  <si>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</si>
  <si>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</si>
  <si>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</si>
  <si>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</si>
  <si>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</si>
  <si>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</si>
  <si>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</si>
  <si>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</si>
  <si>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</si>
  <si>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</si>
  <si>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</si>
  <si>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</si>
  <si>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</si>
  <si>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</si>
  <si>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</si>
  <si>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</si>
  <si>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</si>
  <si>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</si>
  <si>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</si>
  <si>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</si>
  <si>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</si>
  <si>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</si>
  <si>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</si>
  <si>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</si>
  <si>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</si>
  <si>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</si>
  <si>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</si>
  <si>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</si>
  <si>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</si>
  <si>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</si>
  <si>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</si>
  <si>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</si>
  <si>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</si>
  <si>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</si>
  <si>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</si>
  <si>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</si>
  <si>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</si>
  <si>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</si>
  <si>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</si>
  <si>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</si>
  <si>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</si>
  <si>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</si>
  <si>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</si>
  <si>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</si>
  <si>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</si>
  <si>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</si>
  <si>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</si>
  <si>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</si>
  <si>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</si>
  <si>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</si>
  <si>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</si>
  <si>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</si>
  <si>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</si>
  <si>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</si>
  <si>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</si>
  <si>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</si>
  <si>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</si>
  <si>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</si>
  <si>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</si>
  <si>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</si>
  <si>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</si>
  <si>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</si>
  <si>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</si>
  <si>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</si>
  <si>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</si>
  <si>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</si>
  <si>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</si>
  <si>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</si>
  <si>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</si>
  <si>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</si>
  <si>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</si>
  <si>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</si>
  <si>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</si>
  <si>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</si>
  <si>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</si>
  <si>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</si>
  <si>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</si>
  <si>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</si>
  <si>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</si>
  <si>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</si>
  <si>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</si>
  <si>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</si>
  <si>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</si>
  <si>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</si>
  <si>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</si>
  <si>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</si>
  <si>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</si>
  <si>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</si>
  <si>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</si>
  <si>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</si>
  <si>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</si>
  <si>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</si>
  <si>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</si>
  <si>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</si>
  <si>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</si>
  <si>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</si>
  <si>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</si>
  <si>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</si>
  <si>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</si>
  <si>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</si>
  <si>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</si>
  <si>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</si>
  <si>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</si>
  <si>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</si>
  <si>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</si>
  <si>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</si>
  <si>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</si>
  <si>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</si>
  <si>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</si>
  <si>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</si>
  <si>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</si>
  <si>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</si>
  <si>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</si>
  <si>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</si>
  <si>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</si>
  <si>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</si>
  <si>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</si>
  <si>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</si>
  <si>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</si>
  <si>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</si>
  <si>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</si>
  <si>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</si>
  <si>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</si>
  <si>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</si>
  <si>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</si>
  <si>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</si>
  <si>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</si>
  <si>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</si>
  <si>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</si>
  <si>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</si>
  <si>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</si>
  <si>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</si>
  <si>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</si>
  <si>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</si>
  <si>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</si>
  <si>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</si>
  <si>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</si>
  <si>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</si>
  <si>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</si>
  <si>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</si>
  <si>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</si>
  <si>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</si>
  <si>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</si>
  <si>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</si>
  <si>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</si>
  <si>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</si>
  <si>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</si>
  <si>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</si>
  <si>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</si>
  <si>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</si>
  <si>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</si>
  <si>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</si>
  <si>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</si>
  <si>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</si>
  <si>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</si>
  <si>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</si>
  <si>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</si>
  <si>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</si>
  <si>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</si>
  <si>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</si>
  <si>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</si>
  <si>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</si>
  <si>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</si>
  <si>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</si>
  <si>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</si>
  <si>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</si>
  <si>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</si>
  <si>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</si>
  <si>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</si>
  <si>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</si>
  <si>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</si>
  <si>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</si>
  <si>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</si>
  <si>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</si>
  <si>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</si>
  <si>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</si>
  <si>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</si>
  <si>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</si>
  <si>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</si>
  <si>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</si>
  <si>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</si>
  <si>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</si>
  <si>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</si>
  <si>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</si>
  <si>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</si>
  <si>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</si>
  <si>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</si>
  <si>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</si>
  <si>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</si>
  <si>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</si>
  <si>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</si>
  <si>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</si>
  <si>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</si>
  <si>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</si>
  <si>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</si>
  <si>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</si>
  <si>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</si>
  <si>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</si>
  <si>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</si>
  <si>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</si>
  <si>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</si>
  <si>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</si>
  <si>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</si>
  <si>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</si>
  <si>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</si>
  <si>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</si>
  <si>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</si>
  <si>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</si>
  <si>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</si>
  <si>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</si>
  <si>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</si>
  <si>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</si>
  <si>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</si>
  <si>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</si>
  <si>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</si>
  <si>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</si>
  <si>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</si>
  <si>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</si>
  <si>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</si>
  <si>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</si>
  <si>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</si>
  <si>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</si>
  <si>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</si>
  <si>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</si>
  <si>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</si>
  <si>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</si>
  <si>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</si>
  <si>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</si>
  <si>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</si>
  <si>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</si>
  <si>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</si>
  <si>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</si>
  <si>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</si>
  <si>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</si>
  <si>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</si>
  <si>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</si>
  <si>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</si>
  <si>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</si>
  <si>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</si>
  <si>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</si>
  <si>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</si>
  <si>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</si>
  <si>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</si>
  <si>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</si>
  <si>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</si>
  <si>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</si>
  <si>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</si>
  <si>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</si>
  <si>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</si>
  <si>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</si>
  <si>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</si>
  <si>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</si>
  <si>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</si>
  <si>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</si>
  <si>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</si>
  <si>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</si>
  <si>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</si>
  <si>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</si>
  <si>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</si>
  <si>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</si>
  <si>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</si>
  <si>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</si>
  <si>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</si>
  <si>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</si>
  <si>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</si>
  <si>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</si>
  <si>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</si>
  <si>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</si>
  <si>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</si>
  <si>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</si>
  <si>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</si>
  <si>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</si>
  <si>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</si>
  <si>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</si>
  <si>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</si>
  <si>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</si>
  <si>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</si>
  <si>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</si>
  <si>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</si>
  <si>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</si>
  <si>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</si>
  <si>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</si>
  <si>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</si>
  <si>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</si>
  <si>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</si>
  <si>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</si>
  <si>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</si>
  <si>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</si>
  <si>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</si>
  <si>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</si>
  <si>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</si>
  <si>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</si>
  <si>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</si>
  <si>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</si>
  <si>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</si>
  <si>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</si>
  <si>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</si>
  <si>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</si>
  <si>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</si>
  <si>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</si>
  <si>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</si>
  <si>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</si>
  <si>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</si>
  <si>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</si>
  <si>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</si>
  <si>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</si>
  <si>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</si>
  <si>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</si>
  <si>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</si>
  <si>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</si>
  <si>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</si>
  <si>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</si>
  <si>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</si>
  <si>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</si>
  <si>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</si>
  <si>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</si>
  <si>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</si>
  <si>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</si>
  <si>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</si>
  <si>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</si>
  <si>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</si>
  <si>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</si>
  <si>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</si>
  <si>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</si>
  <si>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</si>
  <si>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</si>
  <si>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</si>
  <si>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</si>
  <si>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</si>
  <si>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</si>
  <si>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</si>
  <si>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</si>
  <si>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</si>
  <si>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</si>
  <si>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</si>
  <si>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</si>
  <si>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</si>
  <si>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</si>
  <si>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</si>
  <si>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</si>
  <si>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</si>
  <si>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</si>
  <si>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</si>
  <si>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</si>
  <si>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</si>
  <si>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</si>
  <si>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</si>
  <si>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</si>
  <si>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</si>
  <si>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</si>
  <si>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</si>
  <si>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</si>
  <si>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</si>
  <si>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</si>
  <si>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</si>
  <si>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</si>
  <si>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</si>
  <si>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</si>
  <si>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</si>
  <si>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</si>
  <si>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</si>
  <si>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</si>
  <si>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</si>
  <si>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</si>
  <si>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</si>
  <si>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</si>
  <si>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</si>
  <si>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</si>
  <si>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</si>
  <si>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</si>
  <si>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</si>
  <si>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</si>
  <si>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</si>
  <si>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</si>
  <si>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</si>
  <si>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</si>
  <si>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</si>
  <si>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</si>
  <si>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</si>
  <si>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</si>
  <si>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</si>
  <si>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</si>
  <si>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</si>
  <si>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</si>
  <si>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</si>
  <si>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</si>
  <si>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</si>
  <si>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</si>
  <si>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</si>
  <si>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</si>
  <si>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</si>
  <si>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</si>
  <si>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</si>
  <si>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</si>
  <si>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</si>
  <si>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</si>
  <si>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</si>
  <si>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</si>
  <si>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</si>
  <si>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</si>
  <si>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</si>
  <si>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</si>
  <si>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</si>
  <si>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</si>
  <si>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</si>
  <si>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</si>
  <si>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</si>
  <si>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</si>
  <si>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</si>
  <si>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</si>
  <si>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</si>
  <si>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</si>
  <si>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</si>
  <si>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</si>
  <si>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</si>
  <si>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</si>
  <si>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</si>
  <si>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</si>
  <si>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</si>
  <si>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</si>
  <si>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</si>
  <si>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</si>
  <si>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</si>
  <si>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</si>
  <si>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</si>
  <si>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</si>
  <si>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</si>
  <si>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</si>
  <si>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</si>
  <si>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</si>
  <si>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</si>
  <si>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</si>
  <si>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</si>
  <si>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</si>
  <si>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</si>
  <si>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</si>
  <si>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</si>
  <si>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</si>
  <si>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</si>
  <si>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</si>
  <si>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</si>
  <si>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</si>
  <si>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</si>
  <si>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</si>
  <si>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</si>
  <si>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</si>
  <si>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</si>
  <si>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</si>
  <si>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</si>
  <si>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</si>
  <si>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</si>
  <si>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</si>
  <si>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</si>
  <si>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</si>
  <si>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</si>
  <si>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</si>
  <si>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</si>
  <si>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</si>
  <si>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</si>
  <si>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</si>
  <si>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</si>
  <si>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</si>
  <si>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</si>
  <si>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</si>
  <si>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</si>
  <si>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</si>
  <si>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</si>
  <si>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</si>
  <si>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</si>
  <si>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</si>
  <si>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</si>
  <si>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</si>
  <si>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</si>
  <si>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</si>
  <si>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</si>
  <si>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</si>
  <si>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</si>
  <si>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</si>
  <si>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</si>
  <si>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</si>
  <si>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</si>
  <si>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</si>
  <si>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</si>
  <si>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</si>
  <si>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</si>
  <si>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</si>
  <si>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</si>
  <si>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</si>
  <si>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</si>
  <si>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</si>
  <si>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</si>
  <si>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</si>
  <si>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</si>
  <si>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</si>
  <si>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</si>
  <si>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</si>
  <si>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</si>
  <si>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</si>
  <si>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</si>
  <si>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</si>
  <si>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</si>
  <si>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</si>
  <si>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</si>
  <si>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</si>
  <si>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</si>
  <si>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</si>
  <si>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</si>
  <si>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</si>
  <si>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</si>
  <si>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</si>
  <si>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</si>
  <si>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</si>
  <si>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</si>
  <si>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</si>
  <si>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</si>
  <si>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</si>
  <si>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</si>
  <si>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</si>
  <si>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</si>
  <si>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</si>
  <si>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</si>
  <si>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</si>
  <si>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</si>
  <si>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</si>
  <si>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</si>
  <si>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</si>
  <si>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</si>
  <si>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</si>
  <si>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</si>
  <si>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</si>
  <si>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</si>
  <si>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</si>
  <si>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</si>
  <si>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</si>
  <si>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</si>
  <si>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</si>
  <si>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</si>
  <si>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</si>
  <si>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</si>
  <si>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</si>
  <si>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</si>
  <si>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</si>
  <si>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</si>
  <si>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</si>
  <si>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</si>
  <si>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</si>
  <si>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</si>
  <si>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</si>
  <si>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</si>
  <si>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</si>
  <si>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</si>
  <si>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</si>
  <si>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</si>
  <si>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</si>
  <si>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</si>
  <si>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</si>
  <si>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</si>
  <si>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</si>
  <si>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</si>
  <si>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</si>
  <si>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</si>
  <si>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</si>
  <si>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</si>
  <si>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</si>
  <si>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</si>
  <si>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</si>
  <si>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</si>
  <si>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</si>
  <si>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</si>
  <si>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</si>
  <si>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</si>
  <si>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</si>
  <si>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</si>
  <si>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</si>
  <si>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</si>
  <si>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</si>
  <si>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</si>
  <si>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</si>
  <si>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</si>
  <si>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</si>
  <si>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</si>
  <si>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</si>
  <si>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</si>
  <si>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</si>
  <si>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</si>
  <si>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</si>
  <si>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</si>
  <si>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</si>
  <si>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</si>
  <si>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</si>
  <si>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</si>
  <si>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</si>
  <si>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</si>
  <si>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</si>
  <si>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</si>
  <si>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</si>
  <si>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</si>
  <si>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</si>
  <si>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</si>
  <si>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</si>
  <si>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</si>
  <si>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</si>
  <si>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</si>
  <si>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</si>
  <si>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</si>
  <si>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</si>
  <si>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</si>
  <si>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</si>
  <si>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</si>
  <si>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</si>
  <si>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</si>
  <si>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</si>
  <si>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</si>
  <si>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</si>
  <si>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</si>
  <si>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</si>
  <si>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</si>
  <si>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</si>
  <si>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</si>
  <si>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</si>
  <si>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</si>
  <si>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</si>
  <si>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</si>
  <si>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</si>
  <si>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</si>
  <si>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</si>
  <si>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</si>
  <si>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</si>
  <si>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</si>
  <si>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</si>
  <si>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</si>
  <si>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</si>
  <si>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</si>
  <si>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</si>
  <si>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</si>
  <si>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</si>
  <si>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</si>
  <si>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</si>
  <si>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</si>
  <si>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</si>
  <si>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</si>
  <si>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</si>
  <si>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</si>
  <si>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</si>
  <si>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</si>
  <si>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</si>
  <si>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</si>
  <si>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</si>
  <si>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</si>
  <si>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</si>
  <si>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</si>
  <si>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</si>
  <si>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</si>
  <si>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</si>
  <si>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</si>
  <si>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</si>
  <si>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</si>
  <si>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</si>
  <si>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</si>
  <si>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</si>
  <si>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</si>
  <si>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</si>
  <si>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</si>
  <si>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</si>
  <si>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</si>
  <si>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</si>
  <si>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</si>
  <si>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</si>
  <si>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</si>
  <si>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</si>
  <si>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</si>
  <si>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</si>
  <si>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</si>
  <si>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</si>
  <si>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</si>
  <si>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</si>
  <si>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</si>
  <si>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</si>
  <si>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</si>
  <si>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</si>
  <si>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</si>
  <si>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</si>
  <si>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</si>
  <si>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</si>
  <si>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</si>
  <si>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</si>
  <si>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</si>
  <si>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</si>
  <si>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</si>
  <si>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</si>
  <si>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</si>
  <si>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</si>
  <si>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</si>
  <si>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</si>
  <si>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</si>
  <si>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</si>
  <si>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</si>
  <si>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</si>
  <si>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</si>
  <si>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</si>
  <si>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</si>
  <si>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</si>
  <si>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</si>
  <si>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</si>
  <si>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</si>
  <si>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</si>
  <si>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</si>
  <si>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</si>
  <si>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</si>
  <si>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</si>
  <si>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</si>
  <si>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</si>
  <si>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</si>
  <si>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</si>
  <si>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</si>
  <si>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</si>
  <si>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</si>
  <si>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</si>
  <si>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</si>
  <si>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</si>
  <si>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</si>
  <si>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</si>
  <si>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</si>
  <si>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</si>
  <si>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</si>
  <si>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</si>
  <si>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</si>
  <si>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</si>
  <si>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</si>
  <si>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</si>
  <si>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</si>
  <si>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</si>
  <si>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</si>
  <si>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</si>
  <si>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</si>
  <si>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</si>
  <si>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</si>
  <si>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</si>
  <si>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</si>
  <si>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</si>
  <si>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</si>
  <si>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</si>
  <si>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</si>
  <si>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</si>
  <si>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</si>
  <si>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</si>
  <si>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</si>
  <si>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</si>
  <si>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</si>
  <si>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</si>
  <si>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</si>
  <si>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</si>
  <si>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</si>
  <si>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</si>
  <si>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</si>
  <si>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</si>
  <si>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</si>
  <si>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</si>
  <si>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</si>
  <si>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</si>
  <si>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</si>
  <si>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</si>
  <si>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</si>
  <si>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</si>
  <si>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</si>
  <si>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</si>
  <si>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</si>
  <si>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</si>
  <si>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</si>
  <si>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</si>
  <si>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</si>
  <si>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</si>
  <si>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</si>
  <si>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</si>
  <si>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</si>
  <si>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</si>
  <si>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</si>
  <si>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</si>
  <si>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</si>
  <si>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</si>
  <si>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</si>
  <si>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</si>
  <si>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</si>
  <si>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</si>
  <si>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</si>
  <si>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</si>
  <si>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</si>
  <si>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</si>
  <si>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</si>
  <si>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</si>
  <si>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</si>
  <si>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</si>
  <si>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</si>
  <si>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</si>
  <si>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</si>
  <si>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</si>
  <si>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</si>
  <si>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</si>
  <si>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</si>
  <si>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</si>
  <si>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</si>
  <si>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</si>
  <si>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</si>
  <si>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</si>
  <si>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</si>
  <si>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</si>
  <si>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</si>
  <si>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</si>
  <si>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</si>
  <si>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</si>
  <si>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</si>
  <si>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</si>
  <si>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</si>
  <si>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</si>
  <si>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</si>
  <si>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</si>
  <si>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</si>
  <si>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</si>
  <si>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</si>
  <si>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</si>
  <si>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</si>
  <si>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</si>
  <si>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</si>
  <si>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</si>
  <si>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</si>
  <si>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</si>
  <si>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</si>
  <si>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</si>
  <si>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</si>
  <si>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</si>
  <si>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</si>
  <si>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</si>
  <si>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</si>
  <si>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</si>
  <si>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</si>
  <si>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</si>
  <si>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</si>
  <si>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</si>
  <si>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</si>
  <si>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</si>
  <si>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</si>
  <si>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</si>
  <si>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</si>
  <si>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</si>
  <si>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</si>
  <si>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</si>
  <si>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</si>
  <si>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</si>
  <si>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</si>
  <si>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</si>
  <si>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</si>
  <si>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</si>
  <si>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</si>
  <si>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</si>
  <si>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</si>
  <si>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</si>
  <si>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</si>
  <si>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</si>
  <si>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</si>
  <si>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</si>
  <si>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</si>
  <si>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</si>
  <si>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</si>
  <si>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</si>
  <si>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</si>
  <si>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</si>
  <si>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</si>
  <si>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</si>
  <si>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</si>
  <si>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</si>
  <si>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</si>
  <si>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</si>
  <si>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</si>
  <si>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</si>
  <si>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</si>
  <si>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</si>
  <si>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</si>
  <si>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</si>
  <si>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</si>
  <si>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</si>
  <si>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</si>
  <si>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</si>
  <si>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</si>
  <si>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</si>
  <si>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</si>
  <si>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</si>
  <si>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</si>
  <si>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</si>
  <si>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</si>
  <si>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</si>
  <si>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</si>
  <si>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</si>
  <si>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</si>
  <si>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</si>
  <si>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</si>
  <si>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</si>
  <si>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</si>
  <si>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</si>
  <si>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</si>
  <si>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</si>
  <si>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</si>
  <si>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</si>
  <si>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</si>
  <si>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</si>
  <si>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</si>
  <si>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</si>
  <si>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</si>
  <si>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</si>
  <si>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</si>
  <si>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</si>
  <si>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</si>
  <si>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</si>
  <si>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</si>
  <si>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</si>
  <si>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</si>
  <si>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</si>
  <si>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</si>
  <si>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</si>
  <si>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</si>
  <si>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</si>
  <si>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</si>
  <si>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</si>
  <si>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</si>
  <si>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</si>
  <si>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</si>
  <si>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</si>
  <si>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</si>
  <si>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</si>
  <si>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</si>
  <si>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</si>
  <si>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</si>
  <si>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</si>
  <si>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</si>
  <si>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</si>
  <si>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</si>
  <si>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</si>
  <si>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</si>
  <si>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</si>
  <si>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</si>
  <si>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</si>
  <si>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</si>
  <si>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</si>
  <si>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</si>
  <si>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</si>
  <si>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</si>
  <si>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</si>
  <si>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</si>
  <si>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</si>
  <si>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</si>
  <si>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</si>
  <si>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</si>
  <si>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</si>
  <si>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</si>
  <si>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</si>
  <si>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</si>
  <si>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</si>
  <si>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</si>
  <si>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</si>
  <si>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</si>
  <si>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</si>
  <si>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</si>
  <si>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</si>
  <si>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</si>
  <si>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</si>
  <si>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</si>
  <si>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</si>
  <si>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</si>
  <si>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</si>
  <si>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</si>
  <si>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</si>
  <si>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</si>
  <si>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</si>
  <si>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</si>
  <si>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</si>
  <si>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</si>
  <si>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</si>
  <si>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</si>
  <si>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</si>
  <si>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</si>
  <si>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</si>
  <si>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</si>
  <si>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</si>
  <si>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</si>
  <si>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</si>
  <si>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</si>
  <si>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</si>
  <si>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</si>
  <si>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</si>
  <si>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</si>
  <si>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</si>
  <si>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</si>
  <si>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</si>
  <si>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</si>
  <si>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</si>
  <si>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</si>
  <si>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</si>
  <si>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</si>
  <si>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</si>
  <si>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</si>
  <si>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</si>
  <si>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</si>
  <si>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</si>
  <si>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</si>
  <si>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</si>
  <si>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</si>
  <si>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</si>
  <si>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</si>
  <si>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</si>
  <si>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</si>
  <si>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</si>
  <si>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</si>
  <si>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</si>
  <si>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</si>
  <si>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</si>
  <si>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</si>
  <si>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</si>
  <si>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</si>
  <si>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</si>
  <si>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</si>
  <si>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</si>
  <si>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</si>
  <si>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</si>
  <si>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</si>
  <si>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</si>
  <si>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</si>
  <si>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</si>
  <si>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</si>
  <si>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</si>
  <si>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</si>
  <si>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</si>
  <si>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</si>
  <si>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</si>
  <si>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</si>
  <si>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</si>
  <si>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</si>
  <si>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</si>
  <si>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</si>
  <si>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</si>
  <si>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</si>
  <si>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</si>
  <si>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</si>
  <si>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</si>
  <si>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</si>
  <si>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</si>
  <si>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</si>
  <si>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</si>
  <si>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</si>
  <si>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</si>
  <si>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</si>
  <si>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</si>
  <si>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</si>
  <si>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</si>
  <si>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</si>
  <si>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</si>
  <si>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</si>
  <si>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</si>
  <si>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</si>
  <si>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</si>
  <si>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</si>
  <si>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</si>
  <si>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</si>
  <si>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</si>
  <si>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</si>
  <si>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</si>
  <si>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</si>
  <si>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</si>
  <si>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</si>
  <si>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</si>
  <si>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</si>
  <si>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</si>
  <si>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</si>
  <si>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</si>
  <si>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</si>
  <si>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</si>
  <si>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</si>
  <si>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</si>
  <si>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</si>
  <si>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</si>
  <si>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</si>
  <si>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</si>
  <si>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</si>
  <si>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</si>
  <si>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</si>
  <si>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</si>
  <si>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</si>
  <si>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</si>
  <si>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</si>
  <si>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</si>
  <si>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</si>
  <si>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</si>
  <si>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</si>
  <si>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</si>
  <si>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</si>
  <si>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</si>
  <si>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</si>
  <si>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</si>
  <si>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</si>
  <si>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</si>
  <si>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</si>
  <si>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</si>
  <si>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</si>
  <si>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</si>
  <si>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</si>
  <si>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</si>
  <si>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</si>
  <si>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</si>
  <si>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</si>
  <si>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</si>
  <si>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</si>
  <si>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</si>
  <si>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</si>
  <si>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</si>
  <si>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</si>
  <si>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</si>
  <si>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</si>
  <si>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</si>
  <si>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</si>
  <si>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</si>
  <si>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</si>
  <si>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</si>
  <si>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</si>
  <si>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</si>
  <si>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</si>
  <si>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</si>
  <si>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</si>
  <si>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</si>
  <si>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</si>
  <si>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</si>
  <si>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</si>
  <si>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</si>
  <si>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</si>
  <si>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</si>
  <si>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</si>
  <si>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</si>
  <si>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</si>
  <si>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</si>
  <si>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</si>
  <si>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</si>
  <si>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</si>
  <si>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</si>
  <si>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</si>
  <si>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</si>
  <si>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</si>
  <si>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</si>
  <si>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</si>
  <si>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</si>
  <si>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</si>
  <si>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</si>
  <si>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</si>
  <si>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</si>
  <si>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</si>
  <si>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</si>
  <si>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</si>
  <si>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</si>
  <si>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</si>
  <si>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</si>
  <si>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</si>
  <si>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</si>
  <si>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</si>
  <si>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</si>
  <si>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</si>
  <si>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</si>
  <si>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</si>
  <si>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</si>
  <si>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</si>
  <si>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</si>
  <si>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</si>
  <si>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</si>
  <si>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</si>
  <si>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</si>
  <si>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</si>
  <si>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</si>
  <si>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</si>
  <si>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</si>
  <si>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</si>
  <si>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</si>
  <si>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</si>
  <si>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</si>
  <si>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</si>
  <si>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</si>
  <si>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</si>
  <si>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</si>
  <si>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</si>
  <si>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</si>
  <si>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</si>
  <si>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</si>
  <si>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</si>
  <si>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</si>
  <si>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</si>
  <si>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</si>
  <si>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</si>
  <si>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</si>
  <si>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</si>
  <si>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</si>
  <si>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</si>
  <si>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</si>
  <si>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</si>
  <si>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</si>
  <si>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</si>
  <si>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</si>
  <si>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</si>
  <si>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</si>
  <si>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</si>
  <si>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</si>
  <si>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</si>
  <si>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</si>
  <si>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</si>
  <si>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</si>
  <si>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</si>
  <si>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</si>
  <si>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</si>
  <si>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</si>
  <si>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</si>
  <si>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</si>
  <si>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</si>
  <si>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</si>
  <si>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</si>
  <si>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</si>
  <si>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</si>
  <si>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</si>
  <si>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</si>
  <si>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</si>
  <si>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</si>
  <si>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</si>
  <si>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</si>
  <si>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</si>
  <si>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</si>
  <si>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</si>
  <si>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</si>
  <si>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</si>
  <si>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</si>
  <si>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</si>
  <si>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</si>
  <si>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</si>
  <si>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</si>
  <si>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</si>
  <si>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</si>
  <si>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</si>
  <si>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</si>
  <si>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</si>
  <si>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</si>
  <si>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</si>
  <si>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</si>
  <si>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</si>
  <si>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</si>
  <si>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</si>
  <si>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</si>
  <si>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</si>
  <si>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</si>
  <si>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</si>
  <si>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</si>
  <si>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</si>
  <si>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</si>
  <si>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</si>
  <si>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</si>
  <si>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</si>
  <si>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</si>
  <si>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</si>
  <si>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</si>
  <si>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</si>
  <si>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</si>
  <si>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</si>
  <si>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</si>
  <si>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</si>
  <si>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</si>
  <si>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</si>
  <si>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</si>
  <si>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</si>
  <si>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</si>
  <si>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</si>
  <si>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</si>
  <si>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</si>
  <si>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</si>
  <si>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</si>
  <si>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</si>
  <si>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</si>
  <si>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</si>
  <si>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</si>
  <si>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</si>
  <si>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</si>
  <si>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</si>
  <si>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</si>
  <si>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</si>
  <si>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</si>
  <si>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</si>
  <si>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</si>
  <si>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</si>
  <si>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</si>
  <si>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</si>
  <si>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</si>
  <si>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</si>
  <si>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</si>
  <si>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</si>
  <si>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</si>
  <si>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</si>
  <si>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</si>
  <si>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</si>
  <si>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</si>
  <si>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</si>
  <si>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</si>
  <si>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</si>
  <si>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</si>
  <si>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</si>
  <si>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</si>
  <si>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</si>
  <si>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</si>
  <si>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</si>
  <si>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</si>
  <si>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</si>
  <si>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</si>
  <si>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</si>
  <si>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</si>
  <si>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</si>
  <si>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</si>
  <si>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</si>
  <si>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</si>
  <si>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</si>
  <si>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</si>
  <si>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</si>
  <si>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</si>
  <si>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</si>
  <si>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</si>
  <si>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</si>
  <si>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</si>
  <si>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</si>
  <si>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</si>
  <si>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</si>
  <si>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</si>
  <si>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</si>
  <si>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</si>
  <si>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</si>
  <si>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</si>
  <si>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</si>
  <si>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</si>
  <si>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</si>
  <si>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</si>
  <si>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</si>
  <si>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</si>
  <si>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</si>
  <si>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</si>
  <si>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</si>
  <si>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</si>
  <si>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</si>
  <si>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</si>
  <si>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</si>
  <si>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</si>
  <si>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</si>
  <si>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</si>
  <si>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</si>
  <si>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</si>
  <si>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</si>
  <si>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</si>
  <si>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</si>
  <si>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</si>
  <si>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</si>
  <si>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</si>
  <si>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</si>
  <si>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</si>
  <si>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</si>
  <si>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</si>
  <si>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</si>
  <si>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</si>
  <si>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</si>
  <si>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</si>
  <si>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</si>
  <si>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</si>
  <si>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</si>
  <si>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</si>
  <si>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</si>
  <si>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</si>
  <si>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</si>
  <si>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</si>
  <si>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</si>
  <si>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</si>
  <si>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</si>
  <si>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</si>
  <si>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</si>
  <si>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</si>
  <si>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</si>
  <si>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</si>
  <si>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</si>
  <si>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</si>
  <si>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</si>
  <si>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</si>
  <si>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</si>
  <si>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</si>
  <si>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</si>
  <si>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</si>
  <si>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</si>
  <si>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</si>
  <si>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</si>
  <si>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</si>
  <si>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</si>
  <si>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</si>
  <si>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</si>
  <si>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</si>
  <si>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</si>
  <si>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</si>
  <si>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</si>
  <si>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</si>
  <si>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</si>
  <si>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</si>
  <si>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</si>
  <si>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</si>
  <si>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</si>
  <si>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</si>
  <si>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</si>
  <si>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</si>
  <si>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</si>
  <si>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</si>
  <si>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</si>
  <si>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</si>
  <si>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</si>
  <si>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</si>
  <si>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</si>
  <si>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</si>
  <si>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</si>
  <si>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</si>
  <si>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</si>
  <si>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</si>
  <si>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</si>
  <si>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</si>
  <si>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</si>
  <si>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</si>
  <si>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</si>
  <si>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</si>
  <si>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</si>
  <si>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</si>
  <si>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</si>
  <si>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</si>
  <si>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</si>
  <si>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</si>
  <si>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</si>
  <si>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</si>
  <si>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</si>
  <si>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</si>
  <si>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</si>
  <si>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</si>
  <si>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</si>
  <si>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</si>
  <si>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</si>
  <si>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</si>
  <si>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</si>
  <si>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</si>
  <si>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</si>
  <si>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</si>
  <si>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</si>
  <si>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</si>
  <si>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</si>
  <si>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</si>
  <si>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</si>
  <si>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</si>
  <si>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</si>
  <si>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</si>
  <si>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</si>
  <si>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</si>
  <si>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</si>
  <si>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</si>
  <si>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</si>
  <si>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</si>
  <si>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</si>
  <si>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</si>
  <si>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</si>
  <si>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</si>
  <si>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</si>
  <si>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</si>
  <si>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</si>
  <si>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</si>
  <si>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</si>
  <si>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</si>
  <si>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</si>
  <si>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</si>
  <si>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</si>
  <si>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</si>
  <si>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</si>
  <si>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</si>
  <si>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</si>
  <si>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</si>
  <si>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</si>
  <si>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</si>
  <si>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</si>
  <si>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</si>
  <si>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</si>
  <si>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</si>
  <si>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</si>
  <si>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</si>
  <si>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</si>
  <si>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</si>
  <si>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</si>
  <si>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</si>
  <si>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</si>
  <si>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</si>
  <si>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</si>
  <si>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</si>
  <si>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</si>
  <si>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</si>
  <si>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</si>
  <si>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</si>
  <si>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</si>
  <si>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</si>
  <si>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</si>
  <si>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</si>
  <si>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</si>
  <si>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</si>
  <si>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</si>
  <si>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</si>
  <si>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</si>
  <si>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</si>
  <si>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</si>
  <si>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</si>
  <si>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</si>
  <si>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</si>
  <si>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</si>
  <si>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</si>
  <si>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</si>
  <si>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</si>
  <si>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</si>
  <si>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</si>
  <si>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</si>
  <si>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</si>
  <si>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</si>
  <si>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</si>
  <si>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</si>
  <si>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</si>
  <si>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</si>
  <si>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</si>
  <si>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</si>
  <si>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</si>
  <si>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</si>
  <si>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</si>
  <si>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</si>
  <si>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</si>
  <si>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</si>
  <si>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</si>
  <si>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</si>
  <si>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</si>
  <si>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</si>
  <si>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</si>
  <si>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</si>
  <si>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</si>
  <si>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</si>
  <si>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</si>
  <si>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</si>
  <si>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</si>
  <si>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</si>
  <si>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</si>
  <si>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</si>
  <si>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</si>
  <si>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</si>
  <si>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</si>
  <si>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</si>
  <si>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</si>
  <si>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</si>
  <si>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</si>
  <si>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</si>
  <si>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</si>
  <si>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</si>
  <si>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</si>
  <si>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</si>
  <si>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</si>
  <si>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</si>
  <si>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</si>
  <si>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</si>
  <si>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</si>
  <si>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</si>
  <si>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</si>
  <si>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</si>
  <si>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</si>
  <si>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</si>
  <si>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</si>
  <si>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</si>
  <si>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</si>
  <si>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</si>
  <si>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</si>
  <si>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</si>
  <si>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</si>
  <si>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</si>
  <si>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</si>
  <si>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</si>
  <si>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</si>
  <si>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</si>
  <si>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</si>
  <si>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</si>
  <si>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</si>
  <si>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</si>
  <si>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</si>
  <si>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</si>
  <si>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</si>
  <si>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</si>
  <si>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</si>
  <si>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</si>
  <si>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</si>
  <si>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</si>
  <si>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</si>
  <si>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</si>
  <si>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</si>
  <si>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</si>
  <si>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</si>
  <si>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</si>
  <si>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</si>
  <si>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</si>
  <si>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</si>
  <si>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</si>
  <si>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</si>
  <si>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</si>
  <si>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</si>
  <si>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</si>
  <si>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</si>
  <si>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</si>
  <si>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</si>
  <si>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</si>
  <si>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</si>
  <si>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</si>
  <si>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</si>
  <si>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</si>
  <si>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</si>
  <si>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</si>
  <si>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</si>
  <si>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</si>
  <si>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</si>
  <si>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</si>
  <si>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</si>
  <si>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</si>
  <si>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</si>
  <si>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</si>
  <si>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</si>
  <si>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</si>
  <si>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</si>
  <si>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</si>
  <si>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</si>
  <si>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</si>
  <si>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</si>
  <si>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</si>
  <si>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</si>
  <si>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</si>
  <si>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</si>
  <si>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</si>
  <si>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</si>
  <si>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</si>
  <si>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</si>
  <si>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</si>
  <si>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</si>
  <si>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</si>
  <si>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</si>
  <si>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</si>
  <si>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</si>
  <si>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</si>
  <si>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</si>
  <si>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</si>
  <si>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</si>
  <si>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</si>
  <si>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</si>
  <si>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</si>
  <si>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</si>
  <si>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</si>
  <si>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</si>
  <si>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</si>
  <si>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</si>
  <si>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</si>
  <si>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</si>
  <si>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</si>
  <si>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</si>
  <si>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</si>
  <si>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</si>
  <si>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</si>
  <si>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</si>
  <si>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</si>
  <si>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</si>
  <si>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</si>
  <si>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</si>
  <si>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</si>
  <si>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</si>
  <si>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</si>
  <si>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</si>
  <si>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</si>
  <si>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</si>
  <si>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</si>
  <si>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</si>
  <si>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</si>
  <si>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</si>
  <si>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</si>
  <si>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</si>
  <si>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</si>
  <si>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</si>
  <si>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</si>
  <si>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</si>
  <si>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</si>
  <si>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</si>
  <si>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</si>
  <si>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</si>
  <si>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</si>
  <si>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</si>
  <si>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</si>
  <si>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</si>
  <si>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</si>
  <si>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</si>
  <si>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</si>
  <si>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</si>
  <si>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</si>
  <si>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</si>
  <si>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</si>
  <si>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</si>
  <si>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</si>
  <si>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</si>
  <si>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</si>
  <si>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</si>
  <si>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</si>
  <si>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</si>
  <si>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</si>
  <si>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</si>
  <si>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</si>
  <si>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</si>
  <si>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</si>
  <si>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</si>
  <si>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</si>
  <si>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</si>
  <si>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</si>
  <si>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</si>
  <si>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</si>
  <si>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</si>
  <si>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</si>
  <si>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</si>
  <si>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</si>
  <si>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</si>
  <si>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</si>
  <si>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</si>
  <si>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</si>
  <si>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</si>
  <si>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</si>
  <si>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</si>
  <si>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</si>
  <si>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</si>
  <si>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</si>
  <si>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</si>
  <si>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</si>
  <si>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</si>
  <si>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</si>
  <si>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</si>
  <si>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</si>
  <si>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</si>
  <si>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</si>
  <si>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</si>
  <si>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</si>
  <si>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</si>
  <si>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</si>
  <si>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</si>
  <si>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</si>
  <si>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</si>
  <si>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</si>
  <si>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</si>
  <si>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</si>
  <si>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</si>
  <si>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</si>
  <si>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</si>
  <si>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</si>
  <si>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</si>
  <si>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</si>
  <si>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</si>
  <si>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</si>
  <si>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</si>
  <si>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</si>
  <si>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</si>
  <si>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</si>
  <si>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</si>
  <si>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</si>
  <si>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</si>
  <si>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</si>
  <si>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</si>
  <si>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</si>
  <si>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</si>
  <si>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</si>
  <si>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</si>
  <si>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</si>
  <si>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</si>
  <si>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</si>
  <si>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</si>
  <si>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</si>
  <si>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</si>
  <si>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</si>
  <si>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</si>
  <si>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</si>
  <si>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</si>
  <si>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</si>
  <si>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</si>
  <si>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</si>
  <si>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</si>
  <si>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</si>
  <si>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</si>
  <si>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</si>
  <si>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</si>
  <si>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</si>
  <si>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</si>
  <si>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</si>
  <si>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</si>
  <si>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</si>
  <si>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</si>
  <si>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</si>
  <si>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</si>
  <si>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</si>
  <si>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</si>
  <si>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</si>
  <si>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</si>
  <si>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</si>
  <si>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</si>
  <si>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</si>
  <si>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</si>
  <si>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</si>
  <si>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</si>
  <si>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</si>
  <si>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</si>
  <si>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</si>
  <si>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</si>
  <si>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</si>
  <si>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</si>
  <si>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</si>
  <si>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</si>
  <si>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</si>
  <si>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</si>
  <si>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</si>
  <si>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</si>
  <si>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</si>
  <si>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</si>
  <si>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</si>
  <si>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</si>
  <si>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</si>
  <si>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</si>
  <si>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</si>
  <si>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</si>
  <si>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</si>
  <si>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</si>
  <si>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</si>
  <si>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</si>
  <si>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</si>
  <si>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</si>
  <si>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</si>
  <si>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</si>
  <si>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</si>
  <si>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</si>
  <si>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</si>
  <si>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</si>
  <si>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</si>
  <si>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</si>
  <si>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</si>
  <si>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</si>
  <si>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</si>
  <si>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</si>
  <si>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</si>
  <si>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</si>
  <si>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</si>
  <si>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</si>
  <si>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</si>
  <si>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</si>
  <si>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</si>
  <si>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</si>
  <si>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</si>
  <si>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</si>
  <si>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</si>
  <si>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</si>
  <si>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</si>
  <si>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</si>
  <si>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</si>
  <si>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</si>
  <si>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</si>
  <si>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</si>
  <si>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</si>
  <si>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</si>
  <si>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</si>
  <si>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</si>
  <si>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</si>
  <si>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</si>
  <si>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</si>
  <si>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</si>
  <si>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</si>
  <si>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</si>
  <si>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</si>
  <si>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</si>
  <si>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</si>
  <si>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</si>
  <si>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</si>
  <si>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</si>
  <si>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</si>
  <si>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</si>
  <si>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</si>
  <si>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</si>
  <si>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</si>
  <si>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</si>
  <si>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</si>
  <si>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</si>
  <si>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</si>
  <si>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</si>
  <si>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</si>
  <si>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</si>
  <si>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</si>
  <si>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</si>
  <si>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</si>
  <si>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</si>
  <si>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</si>
  <si>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</si>
  <si>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</si>
  <si>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</si>
  <si>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</si>
  <si>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</si>
  <si>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</si>
  <si>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</si>
  <si>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</si>
  <si>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</si>
  <si>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</si>
  <si>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</si>
  <si>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</si>
  <si>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</si>
  <si>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</si>
  <si>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</si>
  <si>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</si>
  <si>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</si>
  <si>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</si>
  <si>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</si>
  <si>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</si>
  <si>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</si>
  <si>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</si>
  <si>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</si>
  <si>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</si>
  <si>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</si>
  <si>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</si>
  <si>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</si>
  <si>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</si>
  <si>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</si>
  <si>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</si>
  <si>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</si>
  <si>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</si>
  <si>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</si>
  <si>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</si>
  <si>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</si>
  <si>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</si>
  <si>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</si>
  <si>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</si>
  <si>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</si>
  <si>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</si>
  <si>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</si>
  <si>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</si>
  <si>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</si>
  <si>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</si>
  <si>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</si>
  <si>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</si>
  <si>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</si>
  <si>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</si>
  <si>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</si>
  <si>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</si>
  <si>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</si>
  <si>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</si>
  <si>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</si>
  <si>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</si>
  <si>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</si>
  <si>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</si>
  <si>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</si>
  <si>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</si>
  <si>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</si>
  <si>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</si>
  <si>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</si>
  <si>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</si>
  <si>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</si>
  <si>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</si>
  <si>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</si>
  <si>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</si>
  <si>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</si>
  <si>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</si>
  <si>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</si>
  <si>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</si>
  <si>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</si>
  <si>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</si>
  <si>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</si>
  <si>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</si>
  <si>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</si>
  <si>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</si>
  <si>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</si>
  <si>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</si>
  <si>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</si>
  <si>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</si>
  <si>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</si>
  <si>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</si>
  <si>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</si>
  <si>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</si>
  <si>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</si>
  <si>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</si>
  <si>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</si>
  <si>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</si>
  <si>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</si>
  <si>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</si>
  <si>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</si>
  <si>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</si>
  <si>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</si>
  <si>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</si>
  <si>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</si>
  <si>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</si>
  <si>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</si>
  <si>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</si>
  <si>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</si>
  <si>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</si>
  <si>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</si>
  <si>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</si>
  <si>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</si>
  <si>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</si>
  <si>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</si>
  <si>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</si>
  <si>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</si>
  <si>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</si>
  <si>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</si>
  <si>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</si>
  <si>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</si>
  <si>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</si>
  <si>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</si>
  <si>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</si>
  <si>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</si>
  <si>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</si>
  <si>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</si>
  <si>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</si>
  <si>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</si>
  <si>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</si>
  <si>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</si>
  <si>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</si>
  <si>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</si>
  <si>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</si>
  <si>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</si>
  <si>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</si>
  <si>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</si>
  <si>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</si>
  <si>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</si>
  <si>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</si>
  <si>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</si>
  <si>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</si>
  <si>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</si>
  <si>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</si>
  <si>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</si>
  <si>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</si>
  <si>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</si>
  <si>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</si>
  <si>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</si>
  <si>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</si>
  <si>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</si>
  <si>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</si>
  <si>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</si>
  <si>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</si>
  <si>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</si>
  <si>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</si>
  <si>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</si>
  <si>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</si>
  <si>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</si>
  <si>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</si>
  <si>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</si>
  <si>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</si>
  <si>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</si>
  <si>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</si>
  <si>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</si>
  <si>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</si>
  <si>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</si>
  <si>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</si>
  <si>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</si>
  <si>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</si>
  <si>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</si>
  <si>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</si>
  <si>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</si>
  <si>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</si>
  <si>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</si>
  <si>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</si>
  <si>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</si>
  <si>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</si>
  <si>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</si>
  <si>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</si>
  <si>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</si>
  <si>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</si>
  <si>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</si>
  <si>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</si>
  <si>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</si>
  <si>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</si>
  <si>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</si>
  <si>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</si>
  <si>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</si>
  <si>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</si>
  <si>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</si>
  <si>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</si>
  <si>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</si>
  <si>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</si>
  <si>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</si>
  <si>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</si>
  <si>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</si>
  <si>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</si>
  <si>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</si>
  <si>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</si>
  <si>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</si>
  <si>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</si>
  <si>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</si>
  <si>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</si>
  <si>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</si>
  <si>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</si>
  <si>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</si>
  <si>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</si>
  <si>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</si>
  <si>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</si>
  <si>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</si>
  <si>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</si>
  <si>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</si>
  <si>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</si>
  <si>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</si>
  <si>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</si>
  <si>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</si>
  <si>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</si>
  <si>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</si>
  <si>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</si>
  <si>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</si>
  <si>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</si>
  <si>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</si>
  <si>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</si>
  <si>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</si>
  <si>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</si>
  <si>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</si>
  <si>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</si>
  <si>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</si>
  <si>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</si>
  <si>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</si>
  <si>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</si>
  <si>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</si>
  <si>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</si>
  <si>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</si>
  <si>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</si>
  <si>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</si>
  <si>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</si>
  <si>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</si>
  <si>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</si>
  <si>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</si>
  <si>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</si>
  <si>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</si>
  <si>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</si>
  <si>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</si>
  <si>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</si>
  <si>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</si>
  <si>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</si>
  <si>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</si>
  <si>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</si>
  <si>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</si>
  <si>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</si>
  <si>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</si>
  <si>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</si>
  <si>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</si>
  <si>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</si>
  <si>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</si>
  <si>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</si>
  <si>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</si>
  <si>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</si>
  <si>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</si>
  <si>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</si>
  <si>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</si>
  <si>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</si>
  <si>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</si>
  <si>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</si>
  <si>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</si>
  <si>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</si>
  <si>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</si>
  <si>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</si>
  <si>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</si>
  <si>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</si>
  <si>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</si>
  <si>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</si>
  <si>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</si>
  <si>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</si>
  <si>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</si>
  <si>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</si>
  <si>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</si>
  <si>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</si>
  <si>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</si>
  <si>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</si>
  <si>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</si>
  <si>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</si>
  <si>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</si>
  <si>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</si>
  <si>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</si>
  <si>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</si>
  <si>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</si>
  <si>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</si>
  <si>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</si>
  <si>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</si>
  <si>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</si>
  <si>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</si>
  <si>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</si>
  <si>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</si>
  <si>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</si>
  <si>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</si>
  <si>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</si>
  <si>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</si>
  <si>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</si>
  <si>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</si>
  <si>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</si>
  <si>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</si>
  <si>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</si>
  <si>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</si>
  <si>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</si>
  <si>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</si>
  <si>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</si>
  <si>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</si>
  <si>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</si>
  <si>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</si>
  <si>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</si>
  <si>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</si>
  <si>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</si>
  <si>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</si>
  <si>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</si>
  <si>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</si>
  <si>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</si>
  <si>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</si>
  <si>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</si>
  <si>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</si>
  <si>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</si>
  <si>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</si>
  <si>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</si>
  <si>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</si>
  <si>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</si>
  <si>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</si>
  <si>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</si>
  <si>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</si>
  <si>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</si>
  <si>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</si>
  <si>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</si>
  <si>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</si>
  <si>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</si>
  <si>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</si>
  <si>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</si>
  <si>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</si>
  <si>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</si>
  <si>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</si>
  <si>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</si>
  <si>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</si>
  <si>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</si>
  <si>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</si>
  <si>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</si>
  <si>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</si>
  <si>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</si>
  <si>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</si>
  <si>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</si>
  <si>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</si>
  <si>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</si>
  <si>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</si>
  <si>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</si>
  <si>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</si>
  <si>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</si>
  <si>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</si>
  <si>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</si>
  <si>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</si>
  <si>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</si>
  <si>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</si>
  <si>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</si>
  <si>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</si>
  <si>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</si>
  <si>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</si>
  <si>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</si>
  <si>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</si>
  <si>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</si>
  <si>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</si>
  <si>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</si>
  <si>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</si>
  <si>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</si>
  <si>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</si>
  <si>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</si>
  <si>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</si>
  <si>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</si>
  <si>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</si>
  <si>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</si>
  <si>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</si>
  <si>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</si>
  <si>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</si>
  <si>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</si>
  <si>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</si>
  <si>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</si>
  <si>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</si>
  <si>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</si>
  <si>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</si>
  <si>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</si>
  <si>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</si>
  <si>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</si>
  <si>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</si>
  <si>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</si>
  <si>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</si>
  <si>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</si>
  <si>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</si>
  <si>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</si>
  <si>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</si>
  <si>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</si>
  <si>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</si>
  <si>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</si>
  <si>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</si>
  <si>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</si>
  <si>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</si>
  <si>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</si>
  <si>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</si>
  <si>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</si>
  <si>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</si>
  <si>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</si>
  <si>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</si>
  <si>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</si>
  <si>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</si>
  <si>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</si>
  <si>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</si>
  <si>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</si>
  <si>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</si>
  <si>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</si>
  <si>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</si>
  <si>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</si>
  <si>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</si>
  <si>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</si>
  <si>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</si>
  <si>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</si>
  <si>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</si>
  <si>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</si>
  <si>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</si>
  <si>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</si>
  <si>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</si>
  <si>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</si>
  <si>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</si>
  <si>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</si>
  <si>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</si>
  <si>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</si>
  <si>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</si>
  <si>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</si>
  <si>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</si>
  <si>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</si>
  <si>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</si>
  <si>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</si>
  <si>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</si>
  <si>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</si>
  <si>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</si>
  <si>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</si>
  <si>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</si>
  <si>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</si>
  <si>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</si>
  <si>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</si>
  <si>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</si>
  <si>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</si>
  <si>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</si>
  <si>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</si>
  <si>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</si>
  <si>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</si>
  <si>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</si>
  <si>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</si>
  <si>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</si>
  <si>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</si>
  <si>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</si>
  <si>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</si>
  <si>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</si>
  <si>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</si>
  <si>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</si>
  <si>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</si>
  <si>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</si>
  <si>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</si>
  <si>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</si>
  <si>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</si>
  <si>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</si>
  <si>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</si>
  <si>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</si>
  <si>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</si>
  <si>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</si>
  <si>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</si>
  <si>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</si>
  <si>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</si>
  <si>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</si>
  <si>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</si>
  <si>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</si>
  <si>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</si>
  <si>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</si>
  <si>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</si>
  <si>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</si>
  <si>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</si>
  <si>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</si>
  <si>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</si>
  <si>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</si>
  <si>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</si>
  <si>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</si>
  <si>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</si>
  <si>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</si>
  <si>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</si>
  <si>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</si>
  <si>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</si>
  <si>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</si>
  <si>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</si>
  <si>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</si>
  <si>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</si>
  <si>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</si>
  <si>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</si>
  <si>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</si>
  <si>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</si>
  <si>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</si>
  <si>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</si>
  <si>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</si>
  <si>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</si>
  <si>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</si>
  <si>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</si>
  <si>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</si>
  <si>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</si>
  <si>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</si>
  <si>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</si>
  <si>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</si>
  <si>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</si>
  <si>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</si>
  <si>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</si>
  <si>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</si>
  <si>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</si>
  <si>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</si>
  <si>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</si>
  <si>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</si>
  <si>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</si>
  <si>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</si>
  <si>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</si>
  <si>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</si>
  <si>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</si>
  <si>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</si>
  <si>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</si>
  <si>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</si>
  <si>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</si>
  <si>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</si>
  <si>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</si>
  <si>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</si>
  <si>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</si>
  <si>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</si>
  <si>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</si>
  <si>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</si>
  <si>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</si>
  <si>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</si>
  <si>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</si>
  <si>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</si>
  <si>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</si>
  <si>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</si>
  <si>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</si>
  <si>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</si>
  <si>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</si>
  <si>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</si>
  <si>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</si>
  <si>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</si>
  <si>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</si>
  <si>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</si>
  <si>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</si>
  <si>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</si>
  <si>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</si>
  <si>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</si>
  <si>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</si>
  <si>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</si>
  <si>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</si>
  <si>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</si>
  <si>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</si>
  <si>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</si>
  <si>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</si>
  <si>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</si>
  <si>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</si>
  <si>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</si>
  <si>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</si>
  <si>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</si>
  <si>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</si>
  <si>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</si>
  <si>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</si>
  <si>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</si>
  <si>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</si>
  <si>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</si>
  <si>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</si>
  <si>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</si>
  <si>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</si>
  <si>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</si>
  <si>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</si>
  <si>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</si>
  <si>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</si>
  <si>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</si>
  <si>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</si>
  <si>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</si>
  <si>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</si>
  <si>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</si>
  <si>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</si>
  <si>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</si>
  <si>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</si>
  <si>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</si>
  <si>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</si>
  <si>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</si>
  <si>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</si>
  <si>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</si>
  <si>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</si>
  <si>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</si>
  <si>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</si>
  <si>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</si>
  <si>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</si>
  <si>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</si>
  <si>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</si>
  <si>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</si>
  <si>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</si>
  <si>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</si>
  <si>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</si>
  <si>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</si>
  <si>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</si>
  <si>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</si>
  <si>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</si>
  <si>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</si>
  <si>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</si>
  <si>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</si>
  <si>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</si>
  <si>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</si>
  <si>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</si>
  <si>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</si>
  <si>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</si>
  <si>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</si>
  <si>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</si>
  <si>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</si>
  <si>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</si>
  <si>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</si>
  <si>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</si>
  <si>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</si>
  <si>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</si>
  <si>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</si>
  <si>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</si>
  <si>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</si>
  <si>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</si>
  <si>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</si>
  <si>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</si>
  <si>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</si>
  <si>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</si>
  <si>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</si>
  <si>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</si>
  <si>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</si>
  <si>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</si>
  <si>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</si>
  <si>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</si>
  <si>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</si>
  <si>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</si>
  <si>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</si>
  <si>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</si>
  <si>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</si>
  <si>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</si>
  <si>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</si>
  <si>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</si>
  <si>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</si>
  <si>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</si>
  <si>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</si>
  <si>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</si>
  <si>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</si>
  <si>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</si>
  <si>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</si>
  <si>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</si>
  <si>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</si>
  <si>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</si>
  <si>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</si>
  <si>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</si>
  <si>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</si>
  <si>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</si>
  <si>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</si>
  <si>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</si>
  <si>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</si>
  <si>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</si>
  <si>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</si>
  <si>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</si>
  <si>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</si>
  <si>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</si>
  <si>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</si>
  <si>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</si>
  <si>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</si>
  <si>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</si>
  <si>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</si>
  <si>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</si>
  <si>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</si>
  <si>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</si>
  <si>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</si>
  <si>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</si>
  <si>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</si>
  <si>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</si>
  <si>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</si>
  <si>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</si>
  <si>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</si>
  <si>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</si>
  <si>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</si>
  <si>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</si>
  <si>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</si>
  <si>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</si>
  <si>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</si>
  <si>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</si>
  <si>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</si>
  <si>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</si>
  <si>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</si>
  <si>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</si>
  <si>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</si>
  <si>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</si>
  <si>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</si>
  <si>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</si>
  <si>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</si>
  <si>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</si>
  <si>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</si>
  <si>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</si>
  <si>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</si>
  <si>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</si>
  <si>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</si>
  <si>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</si>
  <si>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</si>
  <si>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</si>
  <si>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</si>
  <si>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</si>
  <si>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</si>
  <si>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</si>
  <si>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</si>
  <si>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</si>
  <si>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</si>
  <si>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</si>
  <si>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</si>
  <si>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</si>
  <si>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</si>
  <si>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</si>
  <si>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</si>
  <si>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</si>
  <si>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</si>
  <si>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</si>
  <si>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</si>
  <si>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</si>
  <si>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</si>
  <si>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</si>
  <si>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</si>
  <si>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</si>
  <si>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</si>
  <si>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</si>
  <si>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</si>
  <si>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</si>
  <si>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</si>
  <si>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</si>
  <si>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</si>
  <si>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</si>
  <si>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</si>
  <si>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</si>
  <si>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</si>
  <si>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</si>
  <si>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</si>
  <si>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</si>
  <si>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</si>
  <si>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</si>
  <si>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</si>
  <si>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</si>
  <si>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</si>
  <si>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</si>
  <si>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</si>
  <si>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</si>
  <si>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</si>
  <si>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</si>
  <si>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</si>
  <si>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</si>
  <si>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</si>
  <si>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</si>
  <si>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</si>
  <si>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</si>
  <si>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</si>
  <si>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</si>
  <si>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</si>
  <si>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</si>
  <si>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</si>
  <si>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</si>
  <si>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</si>
  <si>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</si>
  <si>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</si>
  <si>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</si>
  <si>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</si>
  <si>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</si>
  <si>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</si>
  <si>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</si>
  <si>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</si>
  <si>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</si>
  <si>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</si>
  <si>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</si>
  <si>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</si>
  <si>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</si>
  <si>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</si>
  <si>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</si>
  <si>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</si>
  <si>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</si>
  <si>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</si>
  <si>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</si>
  <si>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</si>
  <si>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</si>
  <si>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</si>
  <si>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</si>
  <si>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</si>
  <si>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</si>
  <si>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</si>
  <si>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</si>
  <si>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</si>
  <si>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</si>
  <si>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</si>
  <si>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</si>
  <si>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</si>
  <si>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</si>
  <si>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</si>
  <si>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</si>
  <si>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</si>
  <si>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</si>
  <si>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</si>
  <si>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</si>
  <si>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</si>
  <si>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</si>
  <si>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</si>
  <si>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</si>
  <si>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</si>
  <si>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</si>
  <si>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</si>
  <si>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</si>
  <si>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</si>
  <si>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</si>
  <si>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</si>
  <si>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</si>
  <si>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</si>
  <si>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</si>
  <si>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</si>
  <si>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</si>
  <si>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</si>
  <si>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</si>
  <si>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</si>
  <si>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</si>
  <si>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</si>
  <si>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</si>
  <si>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</si>
  <si>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</si>
  <si>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</si>
  <si>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</si>
  <si>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</si>
  <si>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</si>
  <si>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</si>
  <si>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</si>
  <si>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</si>
  <si>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</si>
  <si>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</si>
  <si>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</si>
  <si>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</si>
  <si>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</si>
  <si>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</si>
  <si>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</si>
  <si>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</si>
  <si>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</si>
  <si>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</si>
  <si>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</si>
  <si>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</si>
  <si>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</si>
  <si>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</si>
  <si>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</si>
  <si>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</si>
  <si>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</si>
  <si>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</si>
  <si>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</si>
  <si>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</si>
  <si>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</si>
  <si>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</si>
  <si>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</si>
  <si>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</si>
  <si>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</si>
  <si>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</si>
  <si>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</si>
  <si>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</si>
  <si>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</si>
  <si>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</si>
  <si>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</si>
  <si>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</si>
  <si>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</si>
  <si>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</si>
  <si>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</si>
  <si>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</si>
  <si>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</si>
  <si>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</si>
  <si>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</si>
  <si>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</si>
  <si>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</si>
  <si>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</si>
  <si>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</si>
  <si>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</si>
  <si>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</si>
  <si>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</si>
  <si>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</si>
  <si>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</si>
  <si>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</si>
  <si>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</si>
  <si>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</si>
  <si>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</si>
  <si>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</si>
  <si>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</si>
  <si>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</si>
  <si>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</si>
  <si>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</si>
  <si>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</si>
  <si>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</si>
  <si>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</si>
  <si>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</si>
  <si>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</si>
  <si>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</si>
  <si>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</si>
  <si>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</si>
  <si>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</si>
  <si>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</si>
  <si>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</si>
  <si>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</si>
  <si>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</si>
  <si>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</si>
  <si>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</si>
  <si>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</si>
  <si>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</si>
  <si>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</si>
  <si>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</si>
  <si>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</si>
  <si>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</si>
  <si>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</si>
  <si>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</si>
  <si>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</si>
  <si>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</si>
  <si>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</si>
  <si>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</si>
  <si>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</si>
  <si>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</si>
  <si>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</si>
  <si>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</si>
  <si>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</si>
  <si>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</si>
  <si>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</si>
  <si>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</si>
  <si>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</si>
  <si>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</si>
  <si>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</si>
  <si>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</si>
  <si>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</si>
  <si>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</si>
  <si>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</si>
  <si>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</si>
  <si>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</si>
  <si>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</si>
  <si>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</si>
  <si>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</si>
  <si>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</si>
  <si>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</si>
  <si>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</si>
  <si>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</si>
  <si>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</si>
  <si>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</si>
  <si>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</si>
  <si>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</si>
  <si>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</si>
  <si>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</si>
  <si>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</si>
  <si>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</si>
  <si>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</si>
  <si>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</si>
  <si>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</si>
  <si>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</si>
  <si>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</si>
  <si>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</si>
  <si>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</si>
  <si>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</si>
  <si>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</si>
  <si>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</si>
  <si>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</si>
  <si>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</si>
  <si>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</si>
  <si>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</si>
  <si>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</si>
  <si>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</si>
  <si>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</si>
  <si>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</si>
  <si>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</si>
  <si>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</si>
  <si>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</si>
  <si>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</si>
  <si>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</si>
  <si>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</si>
  <si>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</si>
  <si>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</si>
  <si>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</si>
  <si>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</si>
  <si>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</si>
  <si>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</si>
  <si>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</si>
  <si>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</si>
  <si>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</si>
  <si>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</si>
  <si>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</si>
  <si>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</si>
  <si>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</si>
  <si>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</si>
  <si>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</si>
  <si>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</si>
  <si>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</si>
  <si>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</si>
  <si>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</si>
  <si>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</si>
  <si>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</si>
  <si>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</si>
  <si>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</si>
  <si>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</si>
  <si>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</si>
  <si>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</si>
  <si>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</si>
  <si>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</si>
  <si>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</si>
  <si>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</si>
  <si>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</si>
  <si>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</si>
  <si>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</si>
  <si>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</si>
  <si>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</si>
  <si>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</si>
  <si>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</si>
  <si>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</si>
  <si>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</si>
  <si>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</si>
  <si>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</si>
  <si>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</si>
  <si>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</si>
  <si>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</si>
  <si>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</si>
  <si>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</si>
  <si>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</si>
  <si>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</si>
  <si>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</si>
  <si>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</si>
  <si>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</si>
  <si>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</si>
  <si>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</si>
  <si>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</si>
  <si>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</si>
  <si>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</si>
  <si>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</si>
  <si>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</si>
  <si>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</si>
  <si>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</si>
  <si>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</si>
  <si>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</si>
  <si>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</si>
  <si>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</si>
  <si>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</si>
  <si>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</si>
  <si>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</si>
  <si>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</si>
  <si>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</si>
  <si>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</si>
  <si>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</si>
  <si>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</si>
  <si>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</si>
  <si>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</si>
  <si>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</si>
  <si>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</si>
  <si>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</si>
  <si>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</si>
  <si>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</si>
  <si>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</si>
  <si>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</si>
  <si>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</si>
  <si>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</si>
  <si>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</si>
  <si>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</si>
  <si>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</si>
  <si>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</si>
  <si>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</si>
  <si>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</si>
  <si>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</si>
  <si>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</si>
  <si>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</si>
  <si>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</si>
  <si>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</si>
  <si>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</si>
  <si>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</si>
  <si>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</si>
  <si>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</si>
  <si>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</si>
  <si>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</si>
  <si>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</si>
  <si>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</si>
  <si>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</si>
  <si>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</si>
  <si>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</si>
  <si>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</si>
  <si>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</si>
  <si>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</si>
  <si>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</si>
  <si>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</si>
  <si>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</si>
  <si>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</si>
  <si>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</si>
  <si>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</si>
  <si>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</si>
  <si>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</si>
  <si>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</si>
  <si>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</si>
  <si>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</si>
  <si>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</si>
  <si>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</si>
  <si>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</si>
  <si>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</si>
  <si>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</si>
  <si>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</si>
  <si>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</si>
  <si>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</si>
  <si>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</si>
  <si>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</si>
  <si>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</si>
  <si>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</si>
  <si>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</si>
  <si>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</si>
  <si>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</si>
  <si>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</si>
  <si>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</si>
  <si>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</si>
  <si>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</si>
  <si>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</si>
  <si>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</si>
  <si>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</si>
  <si>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</si>
  <si>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</si>
  <si>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</si>
  <si>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</si>
  <si>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</si>
  <si>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</si>
  <si>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</si>
  <si>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</si>
  <si>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</si>
  <si>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</si>
  <si>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</si>
  <si>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</si>
  <si>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</si>
  <si>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</si>
  <si>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</si>
  <si>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</si>
  <si>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</si>
  <si>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</si>
  <si>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</si>
  <si>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</si>
  <si>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</si>
  <si>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</si>
  <si>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</si>
  <si>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</si>
  <si>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</si>
  <si>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</si>
  <si>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</si>
  <si>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</si>
  <si>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</si>
  <si>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</si>
  <si>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</si>
  <si>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</si>
  <si>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</si>
  <si>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</si>
  <si>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</si>
  <si>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</si>
  <si>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</si>
  <si>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</si>
  <si>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</si>
  <si>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</si>
  <si>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</si>
  <si>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</si>
  <si>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</si>
  <si>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</si>
  <si>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</si>
  <si>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</si>
  <si>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</si>
  <si>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</si>
  <si>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</si>
  <si>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</si>
  <si>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</si>
  <si>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</si>
  <si>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</si>
  <si>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</si>
  <si>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</si>
  <si>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</si>
  <si>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</si>
  <si>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</si>
  <si>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</si>
  <si>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</si>
  <si>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</si>
  <si>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</si>
  <si>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</si>
  <si>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</si>
  <si>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</si>
  <si>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</si>
  <si>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</si>
  <si>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</si>
  <si>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</si>
  <si>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</si>
  <si>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</si>
  <si>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</si>
  <si>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</si>
  <si>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</si>
  <si>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</si>
  <si>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</si>
  <si>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</si>
  <si>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</si>
  <si>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</si>
  <si>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</si>
  <si>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</si>
  <si>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</si>
  <si>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</si>
  <si>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</si>
  <si>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</si>
  <si>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</si>
  <si>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</si>
  <si>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</si>
  <si>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</si>
  <si>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</si>
  <si>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</si>
  <si>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</si>
  <si>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</si>
  <si>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</si>
  <si>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</si>
  <si>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</si>
  <si>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</si>
  <si>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</si>
  <si>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</si>
  <si>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</si>
  <si>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</si>
  <si>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</si>
  <si>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</si>
  <si>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</si>
  <si>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</si>
  <si>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</si>
  <si>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</si>
  <si>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</si>
  <si>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</si>
  <si>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</si>
  <si>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</si>
  <si>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</si>
  <si>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</si>
  <si>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</si>
  <si>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</si>
  <si>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</si>
  <si>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</si>
  <si>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</si>
  <si>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</si>
  <si>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</si>
  <si>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</si>
  <si>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</si>
  <si>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</si>
  <si>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</si>
  <si>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</si>
  <si>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</si>
  <si>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</si>
  <si>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</si>
  <si>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</si>
  <si>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</si>
  <si>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</si>
  <si>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</si>
  <si>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</si>
  <si>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</si>
  <si>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</si>
  <si>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</si>
  <si>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</si>
  <si>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</si>
  <si>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</si>
  <si>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</si>
  <si>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</si>
  <si>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</si>
  <si>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</si>
  <si>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</si>
  <si>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</si>
  <si>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</si>
  <si>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</si>
  <si>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</si>
  <si>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</si>
  <si>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</si>
  <si>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</si>
  <si>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</si>
  <si>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</si>
  <si>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</si>
  <si>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</si>
  <si>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</si>
  <si>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</si>
  <si>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</si>
  <si>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</si>
  <si>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</si>
  <si>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</si>
  <si>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</si>
  <si>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</si>
  <si>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</si>
  <si>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</si>
  <si>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</si>
  <si>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</si>
  <si>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</si>
  <si>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</si>
  <si>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</si>
  <si>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</si>
  <si>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</si>
  <si>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</si>
  <si>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</si>
  <si>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</si>
  <si>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</si>
  <si>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</si>
  <si>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</si>
  <si>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</si>
  <si>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</si>
  <si>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</si>
  <si>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</si>
  <si>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</si>
  <si>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</si>
  <si>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</si>
  <si>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</si>
  <si>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</si>
  <si>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</si>
  <si>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</si>
  <si>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</si>
  <si>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</si>
  <si>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</si>
  <si>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</si>
  <si>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</si>
  <si>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</si>
  <si>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</si>
  <si>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</si>
  <si>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</si>
  <si>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</si>
  <si>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</si>
  <si>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</si>
  <si>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</si>
  <si>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</si>
  <si>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</si>
  <si>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</si>
  <si>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</si>
  <si>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</si>
  <si>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</si>
  <si>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</si>
  <si>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</si>
  <si>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</si>
  <si>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</si>
  <si>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</si>
  <si>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</si>
  <si>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</si>
  <si>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</si>
  <si>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</si>
  <si>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</si>
  <si>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</si>
  <si>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</si>
  <si>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</si>
  <si>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</si>
  <si>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</si>
  <si>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</si>
  <si>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</si>
  <si>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</si>
  <si>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</si>
  <si>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</si>
  <si>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</si>
  <si>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</si>
  <si>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</si>
  <si>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</si>
  <si>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</si>
  <si>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</si>
  <si>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</si>
  <si>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</si>
  <si>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</si>
  <si>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</si>
  <si>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</si>
  <si>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</si>
  <si>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</si>
  <si>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</si>
  <si>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</si>
  <si>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</si>
  <si>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</si>
  <si>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</si>
  <si>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</si>
  <si>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</si>
  <si>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</si>
  <si>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</si>
  <si>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</si>
  <si>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</si>
  <si>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</si>
  <si>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</si>
  <si>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</si>
  <si>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</si>
  <si>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</si>
  <si>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</si>
  <si>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</si>
  <si>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</si>
  <si>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</si>
  <si>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</si>
  <si>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</si>
  <si>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</si>
  <si>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</si>
  <si>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</si>
  <si>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</si>
  <si>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</si>
  <si>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</si>
  <si>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</si>
  <si>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</si>
  <si>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</si>
  <si>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</si>
  <si>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</si>
  <si>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</si>
  <si>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</si>
  <si>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</si>
  <si>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</si>
  <si>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</si>
  <si>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</si>
  <si>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</si>
  <si>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</si>
  <si>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</si>
  <si>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</si>
  <si>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</si>
  <si>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</si>
  <si>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</si>
  <si>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</si>
  <si>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</si>
  <si>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</si>
  <si>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</si>
  <si>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</si>
  <si>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</si>
  <si>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</si>
  <si>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</si>
  <si>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</si>
  <si>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</si>
  <si>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</si>
  <si>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</si>
  <si>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</si>
  <si>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</si>
  <si>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</si>
  <si>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</si>
  <si>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</si>
  <si>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</si>
  <si>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</si>
  <si>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</si>
  <si>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</si>
  <si>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</si>
  <si>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</si>
  <si>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</si>
  <si>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</si>
  <si>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</si>
  <si>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</si>
  <si>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</si>
  <si>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</si>
  <si>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</si>
  <si>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</si>
  <si>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</si>
  <si>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</si>
  <si>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</si>
  <si>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</si>
  <si>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</si>
  <si>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</si>
  <si>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</si>
  <si>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</si>
  <si>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</si>
  <si>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</si>
  <si>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</si>
  <si>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</si>
  <si>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</si>
  <si>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</si>
  <si>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</si>
  <si>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</si>
  <si>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</si>
  <si>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</si>
  <si>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</si>
  <si>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</si>
  <si>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</si>
  <si>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</si>
  <si>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</si>
  <si>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</si>
  <si>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</si>
  <si>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</si>
  <si>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</si>
  <si>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</si>
  <si>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</si>
  <si>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</si>
  <si>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</si>
  <si>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</si>
  <si>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</si>
  <si>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</si>
  <si>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</si>
  <si>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</si>
  <si>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</si>
  <si>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</si>
  <si>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</si>
  <si>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</si>
  <si>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</si>
  <si>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</si>
  <si>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</si>
  <si>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</si>
  <si>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</si>
  <si>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</si>
  <si>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</si>
  <si>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</si>
  <si>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</si>
  <si>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</si>
  <si>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</si>
  <si>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</si>
  <si>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</si>
  <si>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</si>
  <si>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</si>
  <si>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</si>
  <si>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</si>
  <si>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</si>
  <si>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</si>
  <si>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</si>
  <si>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</si>
  <si>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</si>
  <si>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</si>
  <si>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</si>
  <si>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</si>
  <si>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</si>
  <si>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</si>
  <si>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</si>
  <si>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</si>
  <si>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</si>
  <si>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</si>
  <si>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</si>
  <si>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</si>
  <si>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</si>
  <si>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</si>
  <si>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</si>
  <si>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</si>
  <si>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</si>
  <si>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</si>
  <si>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</si>
  <si>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</si>
  <si>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</si>
  <si>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</si>
  <si>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</si>
  <si>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</si>
  <si>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</si>
  <si>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</si>
  <si>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</si>
  <si>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</si>
  <si>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</si>
  <si>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</si>
  <si>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</si>
  <si>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</si>
  <si>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</si>
  <si>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</si>
  <si>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</si>
  <si>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</si>
  <si>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</si>
  <si>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</si>
  <si>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</si>
  <si>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</si>
  <si>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</si>
  <si>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</si>
  <si>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</si>
  <si>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</si>
  <si>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</si>
  <si>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</si>
  <si>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</si>
  <si>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</si>
  <si>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</si>
  <si>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</si>
  <si>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</si>
  <si>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</si>
  <si>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</si>
  <si>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</si>
  <si>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</si>
  <si>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</si>
  <si>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</si>
  <si>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</si>
  <si>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</si>
  <si>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</si>
  <si>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</si>
  <si>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</si>
  <si>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</si>
  <si>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</si>
  <si>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</si>
  <si>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</si>
  <si>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</si>
  <si>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</si>
  <si>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</si>
  <si>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</si>
  <si>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</si>
  <si>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</si>
  <si>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</si>
  <si>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</si>
  <si>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</si>
  <si>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</si>
  <si>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</si>
  <si>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</si>
  <si>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</si>
  <si>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</si>
  <si>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</si>
  <si>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</si>
  <si>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</si>
  <si>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</si>
  <si>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</si>
  <si>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</si>
  <si>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</si>
  <si>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</si>
  <si>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</si>
  <si>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</si>
  <si>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</si>
  <si>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</si>
  <si>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</si>
  <si>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</si>
  <si>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</si>
  <si>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</si>
  <si>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</si>
  <si>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</si>
  <si>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</si>
  <si>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</si>
  <si>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</si>
  <si>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</si>
  <si>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</si>
  <si>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</si>
  <si>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</si>
  <si>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</si>
  <si>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</si>
  <si>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</si>
  <si>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</si>
  <si>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</si>
  <si>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</si>
  <si>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</si>
  <si>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</si>
  <si>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</si>
  <si>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</si>
  <si>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</si>
  <si>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</si>
  <si>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</si>
  <si>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</si>
  <si>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</si>
  <si>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</si>
  <si>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</si>
  <si>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</si>
  <si>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</si>
  <si>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</si>
  <si>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</si>
  <si>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</si>
  <si>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</si>
  <si>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</si>
  <si>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</si>
  <si>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</si>
  <si>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</si>
  <si>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</si>
  <si>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</si>
  <si>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</si>
  <si>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</si>
  <si>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</si>
  <si>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</si>
  <si>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</si>
  <si>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</si>
  <si>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</si>
  <si>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</si>
  <si>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</si>
  <si>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</si>
  <si>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</si>
  <si>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</si>
  <si>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</si>
  <si>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</si>
  <si>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</si>
  <si>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</si>
  <si>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</si>
  <si>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</si>
  <si>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</si>
  <si>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</si>
  <si>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</si>
  <si>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</si>
  <si>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</si>
  <si>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</si>
  <si>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</si>
  <si>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</si>
  <si>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</si>
  <si>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</si>
  <si>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</si>
  <si>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</si>
  <si>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</si>
  <si>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</si>
  <si>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</si>
  <si>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</si>
  <si>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</si>
  <si>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</si>
  <si>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</si>
  <si>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</si>
  <si>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</si>
  <si>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</si>
  <si>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</si>
  <si>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</si>
  <si>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</si>
  <si>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</si>
  <si>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</si>
  <si>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</si>
  <si>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</si>
  <si>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</si>
  <si>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</si>
  <si>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</si>
  <si>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</si>
  <si>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</si>
  <si>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</si>
  <si>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</si>
  <si>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</si>
  <si>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</si>
  <si>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</si>
  <si>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</si>
  <si>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</si>
  <si>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</si>
  <si>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</si>
  <si>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</si>
  <si>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</si>
  <si>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</si>
  <si>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</si>
  <si>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</si>
  <si>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</si>
  <si>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</si>
  <si>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</si>
  <si>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</si>
  <si>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</si>
  <si>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</si>
  <si>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</si>
  <si>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</si>
  <si>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</si>
  <si>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</si>
  <si>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</si>
  <si>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</si>
  <si>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</si>
  <si>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</si>
  <si>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</si>
  <si>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</si>
  <si>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</si>
  <si>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</si>
  <si>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</si>
  <si>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</si>
  <si>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</si>
  <si>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</si>
  <si>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</si>
  <si>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</si>
  <si>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</si>
  <si>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</si>
  <si>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</si>
  <si>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</si>
  <si>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</si>
  <si>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</si>
  <si>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</si>
  <si>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</si>
  <si>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</si>
  <si>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</si>
  <si>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</si>
  <si>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</si>
  <si>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</si>
  <si>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</si>
  <si>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</si>
  <si>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</si>
  <si>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</si>
  <si>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</si>
  <si>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</si>
  <si>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</si>
  <si>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</si>
  <si>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</si>
  <si>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</si>
  <si>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</si>
  <si>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</si>
  <si>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</si>
  <si>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</si>
  <si>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</si>
  <si>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</si>
  <si>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</si>
  <si>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</si>
  <si>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</si>
  <si>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</si>
  <si>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</si>
  <si>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</si>
  <si>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</si>
  <si>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</si>
  <si>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</si>
  <si>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</si>
  <si>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</si>
  <si>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</si>
  <si>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</si>
  <si>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</si>
  <si>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</si>
  <si>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</si>
  <si>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</si>
  <si>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</si>
  <si>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</si>
  <si>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</si>
  <si>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</si>
  <si>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</si>
  <si>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</si>
  <si>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</si>
  <si>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</si>
  <si>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</si>
  <si>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</si>
  <si>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</si>
  <si>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</si>
  <si>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</si>
  <si>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</si>
  <si>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</si>
  <si>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</si>
  <si>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</si>
  <si>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</si>
  <si>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</si>
  <si>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</si>
  <si>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</si>
  <si>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</si>
  <si>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</si>
  <si>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</si>
  <si>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</si>
  <si>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</si>
  <si>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</si>
  <si>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</si>
  <si>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</si>
  <si>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</si>
  <si>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</si>
  <si>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</si>
  <si>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</si>
  <si>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</si>
  <si>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</si>
  <si>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</si>
  <si>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</si>
  <si>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</si>
  <si>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</si>
  <si>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</si>
  <si>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</si>
  <si>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</si>
  <si>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</si>
  <si>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</si>
  <si>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</si>
  <si>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</si>
  <si>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</si>
  <si>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</si>
  <si>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</si>
  <si>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</si>
  <si>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</si>
  <si>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</si>
  <si>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</si>
  <si>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</si>
  <si>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</si>
  <si>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</si>
  <si>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</si>
  <si>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</si>
  <si>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</si>
  <si>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</si>
  <si>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</si>
  <si>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</si>
  <si>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</si>
  <si>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</si>
  <si>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</si>
  <si>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</si>
  <si>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</si>
  <si>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</si>
  <si>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</si>
  <si>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</si>
  <si>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</si>
  <si>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</si>
  <si>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</si>
  <si>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</si>
  <si>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</si>
  <si>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</si>
  <si>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</si>
  <si>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</si>
  <si>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</si>
  <si>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</si>
  <si>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</si>
  <si>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</si>
  <si>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</si>
  <si>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</si>
  <si>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</si>
  <si>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</si>
  <si>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</si>
  <si>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</si>
  <si>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</si>
  <si>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</si>
  <si>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</si>
  <si>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</si>
  <si>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</si>
  <si>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</si>
  <si>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</si>
  <si>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</si>
  <si>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</si>
  <si>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</si>
  <si>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</si>
  <si>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</si>
  <si>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</si>
  <si>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</si>
  <si>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</si>
  <si>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</si>
  <si>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</si>
  <si>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</si>
  <si>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</si>
  <si>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</si>
  <si>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</si>
  <si>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</si>
  <si>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</si>
  <si>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</si>
  <si>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</si>
  <si>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</si>
  <si>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</si>
  <si>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</si>
  <si>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</si>
  <si>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</si>
  <si>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</si>
  <si>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</si>
  <si>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</si>
  <si>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</si>
  <si>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</si>
  <si>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</si>
  <si>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</si>
  <si>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</si>
  <si>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</si>
  <si>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</si>
  <si>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</si>
  <si>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</si>
  <si>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</si>
  <si>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</si>
  <si>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</si>
  <si>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</si>
  <si>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</si>
  <si>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</si>
  <si>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</si>
  <si>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</si>
  <si>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</si>
  <si>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</si>
  <si>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</si>
  <si>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</si>
  <si>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</si>
  <si>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</si>
  <si>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</si>
  <si>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</si>
  <si>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</si>
  <si>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</si>
  <si>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</si>
  <si>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</si>
  <si>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</si>
  <si>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</si>
  <si>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</si>
  <si>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</si>
  <si>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</si>
  <si>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</si>
  <si>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</si>
  <si>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</si>
  <si>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</si>
  <si>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</si>
  <si>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</si>
  <si>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</si>
  <si>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</si>
  <si>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</si>
  <si>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</si>
  <si>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</si>
  <si>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</si>
  <si>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</si>
  <si>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</si>
  <si>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</si>
  <si>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</si>
  <si>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</si>
  <si>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</si>
  <si>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</si>
  <si>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</si>
  <si>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</si>
  <si>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</si>
  <si>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</si>
  <si>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</si>
  <si>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</si>
  <si>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</si>
  <si>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</si>
  <si>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</si>
  <si>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</si>
  <si>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</si>
  <si>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</si>
  <si>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</si>
  <si>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</si>
  <si>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</si>
  <si>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</si>
  <si>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</si>
  <si>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</si>
  <si>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</si>
  <si>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</si>
  <si>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</si>
  <si>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</si>
  <si>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</si>
  <si>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</si>
  <si>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</si>
  <si>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</si>
  <si>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</si>
  <si>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</si>
  <si>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</si>
  <si>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</si>
  <si>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</si>
  <si>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</si>
  <si>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</si>
  <si>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</si>
  <si>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</si>
  <si>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</si>
  <si>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</si>
  <si>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</si>
  <si>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</si>
  <si>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</si>
  <si>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</si>
  <si>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</si>
  <si>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</si>
  <si>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</si>
  <si>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</si>
  <si>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</si>
  <si>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</si>
  <si>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</si>
  <si>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</si>
  <si>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</si>
  <si>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</si>
  <si>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</si>
  <si>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</si>
  <si>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</si>
  <si>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</si>
  <si>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</si>
  <si>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</si>
  <si>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</si>
  <si>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</si>
  <si>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</si>
  <si>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</si>
  <si>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</si>
  <si>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</si>
  <si>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</si>
  <si>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</si>
  <si>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</si>
  <si>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</si>
  <si>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</si>
  <si>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</si>
  <si>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</si>
  <si>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</si>
  <si>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</si>
  <si>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</si>
  <si>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</si>
  <si>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</si>
  <si>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</si>
  <si>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</si>
  <si>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</si>
  <si>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</si>
  <si>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</si>
  <si>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</si>
  <si>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</si>
  <si>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</si>
  <si>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</si>
  <si>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</si>
  <si>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</si>
  <si>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</si>
  <si>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</si>
  <si>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</si>
  <si>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</si>
  <si>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</si>
  <si>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</si>
  <si>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</si>
  <si>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</si>
  <si>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</si>
  <si>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</si>
  <si>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</si>
  <si>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</si>
  <si>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</si>
  <si>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</si>
  <si>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</si>
  <si>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</si>
  <si>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</si>
  <si>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</si>
  <si>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</si>
  <si>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</si>
  <si>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</si>
  <si>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</si>
  <si>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</si>
  <si>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</si>
  <si>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</si>
  <si>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</si>
  <si>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</si>
  <si>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</si>
  <si>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</si>
  <si>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</si>
  <si>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</si>
  <si>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</si>
  <si>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</si>
  <si>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</si>
  <si>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</si>
  <si>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</si>
  <si>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</si>
  <si>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</si>
  <si>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</si>
  <si>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</si>
  <si>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</si>
  <si>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</si>
  <si>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</si>
  <si>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</si>
  <si>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</si>
  <si>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</si>
  <si>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</si>
  <si>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</si>
  <si>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</si>
  <si>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</si>
  <si>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</si>
  <si>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</si>
  <si>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</si>
  <si>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</si>
  <si>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</si>
  <si>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</si>
  <si>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</si>
  <si>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</si>
  <si>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</si>
  <si>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</si>
  <si>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</si>
  <si>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</si>
  <si>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</si>
  <si>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</si>
  <si>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</si>
  <si>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</si>
  <si>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</si>
  <si>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</si>
  <si>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</si>
  <si>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</si>
  <si>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</si>
  <si>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</si>
  <si>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</si>
  <si>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</si>
  <si>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</si>
  <si>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</si>
  <si>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</si>
  <si>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</si>
  <si>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</si>
  <si>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</si>
  <si>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</si>
  <si>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</si>
  <si>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</si>
  <si>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</si>
  <si>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</si>
  <si>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</si>
  <si>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</si>
  <si>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</si>
  <si>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</si>
  <si>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</si>
  <si>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</si>
  <si>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</si>
  <si>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</si>
  <si>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</si>
  <si>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</si>
  <si>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</si>
  <si>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</si>
  <si>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</si>
  <si>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</si>
  <si>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</si>
  <si>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</si>
  <si>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</si>
  <si>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</si>
  <si>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</si>
  <si>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</si>
  <si>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</si>
  <si>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</si>
  <si>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</si>
  <si>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</si>
  <si>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</si>
  <si>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</si>
  <si>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</si>
  <si>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</si>
  <si>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</si>
  <si>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</si>
  <si>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</si>
  <si>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</si>
  <si>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</si>
  <si>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</si>
  <si>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</si>
  <si>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</si>
  <si>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</si>
  <si>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</si>
  <si>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</si>
  <si>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</si>
  <si>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</si>
  <si>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</si>
  <si>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</si>
  <si>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</si>
  <si>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</si>
  <si>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</si>
  <si>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</si>
  <si>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</si>
  <si>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</si>
  <si>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</si>
  <si>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</si>
  <si>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</si>
  <si>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</si>
  <si>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</si>
  <si>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</si>
  <si>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</si>
  <si>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</si>
  <si>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</si>
  <si>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</si>
  <si>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</si>
  <si>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</si>
  <si>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</si>
  <si>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</si>
  <si>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</si>
  <si>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</si>
  <si>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</si>
  <si>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</si>
  <si>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</si>
  <si>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</si>
  <si>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</si>
  <si>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</si>
  <si>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</si>
  <si>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</si>
  <si>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</si>
  <si>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</si>
  <si>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</si>
  <si>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</si>
  <si>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</si>
  <si>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</si>
  <si>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</si>
  <si>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</si>
  <si>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</si>
  <si>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</si>
  <si>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</si>
  <si>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</si>
  <si>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</si>
  <si>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</si>
  <si>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</si>
  <si>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</si>
  <si>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</si>
  <si>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</si>
  <si>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</si>
  <si>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</si>
  <si>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</si>
  <si>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</si>
  <si>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</si>
  <si>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</si>
  <si>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</si>
  <si>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</si>
  <si>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</si>
  <si>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</si>
  <si>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</si>
  <si>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</si>
  <si>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</si>
  <si>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</si>
  <si>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</si>
  <si>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</si>
  <si>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</si>
  <si>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</si>
  <si>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</si>
  <si>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</si>
  <si>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</si>
  <si>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</si>
  <si>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</si>
  <si>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</si>
  <si>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</si>
  <si>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</si>
  <si>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</si>
  <si>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</si>
  <si>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</si>
  <si>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</si>
  <si>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</si>
  <si>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</si>
  <si>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</si>
  <si>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</si>
  <si>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</si>
  <si>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</si>
  <si>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</si>
  <si>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</si>
  <si>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</si>
  <si>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</si>
  <si>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</si>
  <si>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</si>
  <si>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</si>
  <si>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</si>
  <si>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</si>
  <si>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</si>
  <si>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</si>
  <si>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</si>
  <si>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</si>
  <si>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</si>
  <si>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</si>
  <si>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</si>
  <si>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</si>
  <si>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</si>
  <si>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</si>
  <si>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</si>
  <si>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</si>
  <si>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</si>
  <si>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</si>
  <si>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</si>
  <si>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</si>
  <si>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</si>
  <si>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</si>
  <si>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</si>
  <si>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</si>
  <si>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</si>
  <si>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</si>
  <si>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</si>
  <si>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</si>
  <si>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</si>
  <si>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</si>
  <si>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</si>
  <si>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</si>
  <si>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</si>
  <si>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</si>
  <si>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</si>
  <si>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</si>
  <si>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</si>
  <si>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</si>
  <si>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</si>
  <si>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</si>
  <si>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</si>
  <si>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</si>
  <si>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</si>
  <si>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</si>
  <si>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</si>
  <si>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</si>
  <si>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</si>
  <si>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</si>
  <si>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</si>
  <si>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</si>
  <si>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</si>
  <si>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</si>
  <si>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</si>
  <si>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</si>
  <si>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</si>
  <si>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</si>
  <si>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</si>
  <si>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</si>
  <si>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</si>
  <si>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</si>
  <si>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</si>
  <si>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</si>
  <si>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</si>
  <si>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</si>
  <si>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</si>
  <si>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</si>
  <si>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</si>
  <si>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</si>
  <si>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</si>
  <si>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</si>
  <si>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</si>
  <si>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</si>
  <si>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</si>
  <si>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</si>
  <si>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</si>
  <si>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</si>
  <si>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</si>
  <si>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</si>
  <si>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</si>
  <si>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</si>
  <si>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</si>
  <si>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</si>
  <si>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</si>
  <si>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</si>
  <si>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</si>
  <si>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</si>
  <si>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</si>
  <si>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</si>
  <si>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</si>
  <si>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</si>
  <si>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</si>
  <si>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</si>
  <si>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</si>
  <si>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</si>
  <si>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</si>
  <si>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</si>
  <si>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</si>
  <si>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</si>
  <si>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</si>
  <si>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</si>
  <si>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</si>
  <si>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</si>
  <si>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</si>
  <si>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</si>
  <si>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</si>
  <si>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</si>
  <si>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</si>
  <si>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</si>
  <si>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</si>
  <si>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</si>
  <si>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</si>
  <si>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</si>
  <si>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</si>
  <si>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</si>
  <si>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</si>
  <si>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</si>
  <si>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</si>
  <si>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</si>
  <si>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</si>
  <si>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</si>
  <si>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</si>
  <si>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</si>
  <si>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</si>
  <si>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</si>
  <si>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</si>
  <si>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</si>
  <si>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</si>
  <si>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</si>
  <si>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</si>
  <si>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</si>
  <si>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</si>
  <si>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</si>
  <si>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</si>
  <si>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</si>
  <si>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</si>
  <si>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</si>
  <si>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</si>
  <si>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</si>
  <si>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</si>
  <si>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</si>
  <si>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</si>
  <si>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</si>
  <si>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</si>
  <si>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</si>
  <si>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</si>
  <si>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</si>
  <si>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</si>
  <si>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</si>
  <si>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</si>
  <si>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</si>
  <si>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</si>
  <si>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</si>
  <si>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</si>
  <si>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</si>
  <si>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</si>
  <si>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</si>
  <si>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</si>
  <si>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</si>
  <si>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</si>
  <si>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</si>
  <si>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</si>
  <si>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</si>
  <si>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</si>
  <si>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</si>
  <si>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</si>
  <si>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</si>
  <si>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</si>
  <si>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</si>
  <si>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</si>
  <si>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</si>
  <si>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</si>
  <si>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</si>
  <si>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</si>
  <si>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</si>
  <si>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</si>
  <si>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</si>
  <si>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</si>
  <si>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</si>
  <si>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</si>
  <si>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</si>
  <si>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</si>
  <si>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</si>
  <si>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</si>
  <si>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</si>
  <si>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</si>
  <si>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</si>
  <si>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</si>
  <si>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</si>
  <si>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</si>
  <si>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</si>
  <si>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</si>
  <si>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</si>
  <si>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</si>
  <si>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</si>
  <si>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</si>
  <si>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</si>
  <si>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</si>
  <si>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</si>
  <si>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</si>
  <si>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</si>
  <si>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</si>
  <si>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</si>
  <si>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</si>
  <si>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</si>
  <si>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</si>
  <si>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</si>
  <si>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</si>
  <si>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</si>
  <si>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</si>
  <si>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</si>
  <si>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</si>
  <si>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</si>
  <si>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</si>
  <si>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</si>
  <si>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</si>
  <si>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</si>
  <si>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</si>
  <si>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</si>
  <si>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</si>
  <si>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</si>
  <si>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</si>
  <si>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</si>
  <si>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</si>
  <si>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</si>
  <si>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</si>
  <si>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</si>
  <si>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</si>
  <si>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</si>
  <si>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</si>
  <si>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</si>
  <si>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</si>
  <si>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</si>
  <si>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</si>
  <si>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</si>
  <si>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</si>
  <si>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</si>
  <si>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</si>
  <si>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</si>
  <si>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</si>
  <si>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</si>
  <si>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</si>
  <si>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</si>
  <si>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</si>
  <si>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</si>
  <si>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</si>
  <si>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</si>
  <si>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</si>
  <si>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</si>
  <si>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</si>
  <si>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</si>
  <si>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</si>
  <si>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</si>
  <si>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</si>
  <si>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</si>
  <si>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</si>
  <si>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</si>
  <si>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</si>
  <si>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</si>
  <si>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</si>
  <si>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</si>
  <si>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</si>
  <si>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</si>
  <si>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</si>
  <si>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</si>
  <si>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</si>
  <si>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</si>
  <si>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</si>
  <si>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</si>
  <si>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</si>
  <si>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</si>
  <si>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</si>
  <si>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</si>
  <si>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</si>
  <si>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</si>
  <si>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</si>
  <si>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</si>
  <si>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</si>
  <si>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</si>
  <si>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</si>
  <si>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</si>
  <si>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</si>
  <si>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</si>
  <si>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</si>
  <si>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</si>
  <si>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</si>
  <si>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</si>
  <si>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</si>
  <si>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</si>
  <si>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</si>
  <si>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</si>
  <si>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</si>
  <si>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</si>
  <si>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</si>
  <si>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</si>
  <si>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</si>
  <si>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</si>
  <si>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</si>
  <si>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</si>
  <si>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</si>
  <si>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</si>
  <si>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</si>
  <si>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</si>
  <si>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</si>
  <si>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</si>
  <si>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</si>
  <si>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</si>
  <si>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</si>
  <si>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</si>
  <si>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</si>
  <si>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</si>
  <si>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</si>
  <si>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</si>
  <si>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</si>
  <si>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</si>
  <si>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</si>
  <si>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</si>
  <si>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</si>
  <si>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</si>
  <si>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</si>
  <si>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</si>
  <si>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</si>
  <si>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</si>
  <si>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</si>
  <si>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</si>
  <si>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</si>
  <si>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</si>
  <si>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</si>
  <si>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</si>
  <si>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</si>
  <si>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</si>
  <si>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</si>
  <si>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</si>
  <si>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</si>
  <si>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</si>
  <si>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</si>
  <si>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</si>
  <si>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</si>
  <si>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</si>
  <si>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</si>
  <si>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</si>
  <si>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</si>
  <si>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</si>
  <si>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</si>
  <si>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</si>
  <si>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</si>
  <si>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</si>
  <si>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</si>
  <si>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</si>
  <si>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</si>
  <si>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</si>
  <si>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</si>
  <si>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</si>
  <si>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</si>
  <si>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</si>
  <si>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</si>
  <si>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</si>
  <si>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</si>
  <si>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</si>
  <si>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</si>
  <si>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</si>
  <si>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</si>
  <si>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</si>
  <si>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</si>
  <si>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</si>
  <si>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</si>
  <si>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</si>
  <si>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</si>
  <si>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</si>
  <si>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</si>
  <si>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</si>
  <si>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</si>
  <si>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</si>
  <si>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</si>
  <si>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</si>
  <si>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</si>
  <si>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</si>
  <si>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</si>
  <si>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</si>
  <si>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</si>
  <si>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</si>
  <si>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</si>
  <si>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</si>
  <si>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</si>
  <si>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</si>
  <si>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</si>
  <si>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</si>
  <si>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</si>
  <si>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</si>
  <si>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</si>
  <si>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</si>
  <si>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</si>
  <si>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</si>
  <si>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</si>
  <si>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</si>
  <si>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</si>
  <si>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</si>
  <si>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</si>
  <si>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</si>
  <si>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</si>
  <si>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</si>
  <si>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</si>
  <si>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</si>
  <si>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</si>
  <si>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</si>
  <si>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</si>
  <si>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</si>
  <si>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</si>
  <si>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</si>
  <si>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</si>
  <si>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</si>
  <si>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</si>
  <si>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</si>
  <si>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</si>
  <si>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</si>
  <si>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</si>
  <si>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</si>
  <si>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</si>
  <si>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</si>
  <si>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</si>
  <si>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</si>
  <si>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</si>
  <si>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</si>
  <si>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</si>
  <si>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</si>
  <si>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</si>
  <si>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</si>
  <si>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</si>
  <si>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</si>
  <si>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</si>
  <si>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</si>
  <si>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</si>
  <si>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</si>
  <si>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</si>
  <si>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</si>
  <si>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</si>
  <si>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</si>
  <si>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</si>
  <si>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</si>
  <si>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</si>
  <si>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</si>
  <si>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</si>
  <si>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</si>
  <si>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</si>
  <si>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</si>
  <si>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</si>
  <si>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</si>
  <si>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</si>
  <si>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</si>
  <si>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</si>
  <si>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</si>
  <si>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</si>
  <si>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</si>
  <si>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</si>
  <si>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</si>
  <si>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</si>
  <si>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</si>
  <si>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</si>
  <si>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</si>
  <si>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</si>
  <si>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</si>
  <si>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</si>
  <si>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</si>
  <si>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</si>
  <si>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</si>
  <si>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</si>
  <si>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</si>
  <si>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</si>
  <si>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</si>
  <si>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</si>
  <si>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</si>
  <si>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</si>
  <si>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</si>
  <si>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</si>
  <si>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</si>
  <si>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</si>
  <si>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</si>
  <si>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</si>
  <si>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</si>
  <si>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</si>
  <si>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</si>
  <si>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</si>
  <si>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</si>
  <si>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</si>
  <si>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</si>
  <si>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</si>
  <si>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</si>
  <si>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</si>
  <si>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</si>
  <si>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</si>
  <si>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</si>
  <si>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</si>
  <si>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</si>
  <si>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</si>
  <si>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</si>
  <si>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</si>
  <si>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</si>
  <si>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</si>
  <si>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</si>
  <si>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</si>
  <si>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</si>
  <si>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</si>
  <si>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</si>
  <si>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</si>
  <si>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</si>
  <si>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</si>
  <si>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</si>
  <si>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</si>
  <si>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</si>
  <si>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</si>
  <si>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</si>
  <si>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</si>
  <si>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</si>
  <si>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</si>
  <si>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</si>
  <si>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</si>
  <si>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</si>
  <si>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</si>
  <si>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</si>
  <si>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</si>
  <si>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</si>
  <si>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</si>
  <si>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</si>
  <si>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</si>
  <si>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</si>
  <si>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</si>
  <si>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</si>
  <si>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</si>
  <si>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</si>
  <si>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</si>
  <si>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</si>
  <si>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</si>
  <si>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</si>
  <si>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</si>
  <si>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</si>
  <si>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</si>
  <si>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</si>
  <si>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</si>
  <si>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</si>
  <si>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</si>
  <si>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</si>
  <si>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</si>
  <si>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</si>
  <si>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</si>
  <si>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</si>
  <si>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</si>
  <si>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</si>
  <si>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</si>
  <si>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</si>
  <si>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</si>
  <si>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</si>
  <si>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</si>
  <si>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</si>
  <si>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</si>
  <si>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</si>
  <si>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</si>
  <si>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</si>
  <si>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</si>
  <si>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</si>
  <si>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</si>
  <si>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</si>
  <si>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</si>
  <si>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</si>
  <si>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</si>
  <si>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</si>
  <si>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</si>
  <si>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</si>
  <si>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</si>
  <si>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</si>
  <si>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</si>
  <si>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</si>
  <si>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</si>
  <si>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</si>
  <si>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</si>
  <si>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</si>
  <si>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</si>
  <si>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</si>
  <si>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</si>
  <si>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</si>
  <si>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</si>
  <si>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</si>
  <si>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</si>
  <si>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</si>
  <si>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</si>
  <si>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</si>
  <si>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</si>
  <si>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</si>
  <si>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</si>
  <si>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</si>
  <si>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</si>
  <si>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</si>
  <si>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</si>
  <si>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</si>
  <si>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</si>
  <si>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</si>
  <si>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</si>
  <si>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</si>
  <si>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</si>
  <si>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</si>
  <si>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</si>
  <si>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</si>
  <si>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</si>
  <si>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</si>
  <si>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</si>
  <si>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</si>
  <si>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</si>
  <si>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</si>
  <si>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</si>
  <si>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</si>
  <si>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</si>
  <si>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</si>
  <si>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</si>
  <si>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</si>
  <si>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</si>
  <si>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</si>
  <si>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</si>
  <si>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</si>
  <si>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</si>
  <si>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</si>
  <si>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</si>
  <si>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</si>
  <si>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</si>
  <si>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</si>
  <si>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</si>
  <si>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</si>
  <si>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</si>
  <si>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</si>
  <si>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</si>
  <si>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</si>
  <si>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</si>
  <si>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</si>
  <si>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</si>
  <si>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</si>
  <si>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</si>
  <si>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</si>
  <si>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</si>
  <si>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</si>
  <si>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</si>
  <si>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</si>
  <si>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</si>
  <si>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</si>
  <si>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</si>
  <si>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</si>
  <si>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</si>
  <si>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</si>
  <si>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</si>
  <si>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</si>
  <si>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</si>
  <si>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</si>
  <si>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</si>
  <si>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</si>
  <si>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</si>
  <si>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</si>
  <si>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</si>
  <si>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</si>
  <si>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</si>
  <si>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</si>
  <si>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</si>
  <si>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</si>
  <si>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</si>
  <si>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</si>
  <si>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</si>
  <si>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</si>
  <si>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</si>
  <si>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</si>
  <si>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</si>
  <si>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</si>
  <si>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</si>
  <si>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</si>
  <si>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</si>
  <si>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</si>
  <si>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</si>
  <si>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</si>
  <si>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</si>
  <si>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</si>
  <si>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</si>
  <si>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</si>
  <si>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</si>
  <si>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</si>
  <si>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</si>
  <si>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</si>
  <si>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</si>
  <si>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</si>
  <si>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</si>
  <si>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</si>
  <si>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</si>
  <si>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</si>
  <si>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</si>
  <si>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</si>
  <si>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</si>
  <si>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</si>
  <si>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</si>
  <si>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</si>
  <si>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</si>
  <si>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</si>
  <si>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</si>
  <si>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</si>
  <si>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</si>
  <si>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</si>
  <si>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</si>
  <si>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</si>
  <si>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</si>
  <si>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</si>
  <si>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</si>
  <si>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</si>
  <si>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</si>
  <si>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</si>
  <si>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</si>
  <si>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</si>
  <si>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</si>
  <si>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</si>
  <si>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</si>
  <si>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</si>
  <si>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</si>
  <si>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</si>
  <si>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</si>
  <si>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</si>
  <si>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</si>
  <si>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</si>
  <si>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</si>
  <si>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</si>
  <si>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</si>
  <si>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</si>
  <si>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</si>
  <si>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</si>
  <si>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</si>
  <si>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</si>
  <si>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</si>
  <si>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</si>
  <si>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</si>
  <si>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</si>
  <si>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</si>
  <si>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</si>
  <si>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</si>
  <si>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</si>
  <si>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</si>
  <si>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</si>
  <si>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</si>
  <si>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</si>
  <si>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</si>
  <si>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</si>
  <si>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</si>
  <si>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</si>
  <si>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</si>
  <si>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</si>
  <si>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</si>
  <si>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</si>
  <si>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</si>
  <si>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</si>
  <si>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</si>
  <si>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</si>
  <si>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</si>
  <si>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</si>
  <si>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</si>
  <si>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</si>
  <si>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</si>
  <si>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</si>
  <si>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</si>
  <si>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</si>
  <si>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</si>
  <si>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</si>
  <si>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</si>
  <si>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</si>
  <si>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</si>
  <si>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</si>
  <si>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</si>
  <si>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</si>
  <si>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</si>
  <si>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</si>
  <si>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</si>
  <si>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</si>
  <si>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</si>
  <si>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</si>
  <si>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</si>
  <si>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</si>
  <si>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</si>
  <si>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</si>
  <si>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</si>
  <si>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</si>
  <si>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</si>
  <si>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</si>
  <si>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</si>
  <si>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</si>
  <si>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</si>
  <si>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</si>
  <si>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</si>
  <si>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</si>
  <si>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</si>
  <si>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</si>
  <si>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</si>
  <si>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</si>
  <si>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</si>
  <si>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</si>
  <si>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</si>
  <si>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</si>
  <si>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</si>
  <si>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</si>
  <si>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</si>
  <si>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</si>
  <si>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</si>
  <si>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</si>
  <si>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</si>
  <si>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</si>
  <si>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</si>
  <si>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</si>
  <si>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</si>
  <si>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</si>
  <si>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</si>
  <si>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</si>
  <si>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</si>
  <si>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</si>
  <si>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</si>
  <si>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</si>
  <si>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</si>
  <si>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</si>
  <si>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</si>
  <si>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</si>
  <si>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</si>
  <si>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</si>
  <si>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</si>
  <si>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</si>
  <si>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</si>
  <si>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</si>
  <si>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</si>
  <si>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</si>
  <si>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</si>
  <si>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</si>
  <si>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</si>
  <si>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</si>
  <si>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</si>
  <si>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</si>
  <si>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</si>
  <si>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</si>
  <si>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</si>
  <si>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</si>
  <si>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</si>
  <si>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</si>
  <si>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</si>
  <si>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</si>
  <si>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</si>
  <si>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</si>
  <si>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</si>
  <si>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</si>
  <si>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</si>
  <si>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</si>
  <si>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</si>
  <si>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</si>
  <si>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</si>
  <si>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</si>
  <si>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</si>
  <si>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</si>
  <si>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</si>
  <si>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</si>
  <si>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</si>
  <si>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</si>
  <si>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</si>
  <si>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</si>
  <si>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</si>
  <si>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</si>
  <si>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</si>
  <si>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</si>
  <si>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</si>
  <si>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</si>
  <si>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</si>
  <si>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</si>
  <si>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</si>
  <si>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</si>
  <si>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</si>
  <si>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</si>
  <si>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</si>
  <si>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</si>
  <si>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</si>
  <si>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</si>
  <si>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</si>
  <si>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</si>
  <si>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</si>
  <si>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</si>
  <si>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</si>
  <si>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</si>
  <si>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</si>
  <si>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</si>
  <si>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</si>
  <si>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</si>
  <si>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</si>
  <si>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</si>
  <si>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</si>
  <si>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</si>
  <si>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</si>
  <si>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</si>
  <si>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</si>
  <si>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</si>
  <si>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</si>
  <si>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</si>
  <si>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</si>
  <si>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</si>
  <si>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</si>
  <si>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</si>
  <si>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</si>
  <si>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</si>
  <si>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</si>
  <si>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</si>
  <si>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</si>
  <si>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</si>
  <si>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</si>
  <si>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</si>
  <si>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</si>
  <si>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</si>
  <si>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</si>
  <si>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</si>
  <si>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</si>
  <si>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</si>
  <si>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</si>
  <si>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</si>
  <si>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</si>
  <si>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</si>
  <si>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</si>
  <si>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</si>
  <si>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</si>
  <si>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</si>
  <si>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</si>
  <si>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</si>
  <si>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</si>
  <si>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</si>
  <si>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</si>
  <si>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</si>
  <si>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</si>
  <si>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</si>
  <si>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</si>
  <si>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</si>
  <si>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</si>
  <si>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</si>
  <si>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</si>
  <si>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</si>
  <si>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</si>
  <si>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</si>
  <si>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</si>
  <si>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</si>
  <si>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</si>
  <si>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</si>
  <si>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</si>
  <si>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</si>
  <si>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</si>
  <si>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</si>
  <si>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</si>
  <si>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</si>
  <si>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</si>
  <si>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</si>
  <si>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</si>
  <si>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</si>
  <si>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</si>
  <si>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</si>
  <si>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</si>
  <si>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</si>
  <si>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</si>
  <si>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</si>
  <si>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</si>
  <si>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</si>
  <si>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</si>
  <si>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</si>
  <si>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</si>
  <si>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</si>
  <si>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</si>
  <si>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</si>
  <si>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</si>
  <si>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</si>
  <si>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</si>
  <si>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</si>
  <si>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</si>
  <si>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</si>
  <si>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</si>
  <si>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</si>
  <si>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</si>
  <si>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</si>
  <si>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</si>
  <si>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</si>
  <si>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</si>
  <si>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</si>
  <si>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</si>
  <si>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</si>
  <si>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</si>
  <si>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</si>
  <si>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</si>
  <si>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</si>
  <si>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</si>
  <si>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</si>
  <si>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</si>
  <si>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</si>
  <si>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</si>
  <si>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</si>
  <si>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</si>
  <si>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</si>
  <si>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</si>
  <si>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</si>
  <si>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</si>
  <si>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</si>
  <si>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</si>
  <si>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</si>
  <si>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</si>
  <si>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</si>
  <si>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</si>
  <si>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</si>
  <si>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</si>
  <si>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</si>
  <si>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</si>
  <si>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</si>
  <si>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</si>
  <si>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</si>
  <si>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</si>
  <si>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</si>
  <si>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</si>
  <si>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</si>
  <si>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</si>
  <si>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</si>
  <si>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</si>
  <si>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</si>
  <si>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</si>
  <si>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</si>
  <si>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</si>
  <si>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</si>
  <si>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</si>
  <si>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</si>
  <si>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</si>
  <si>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</si>
  <si>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</si>
  <si>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</si>
  <si>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</si>
  <si>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</si>
  <si>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</si>
  <si>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</si>
  <si>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</si>
  <si>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</si>
  <si>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</si>
  <si>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</si>
  <si>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</si>
  <si>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</si>
  <si>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</si>
  <si>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</si>
  <si>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</si>
  <si>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</si>
  <si>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</si>
  <si>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</si>
  <si>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</si>
  <si>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</si>
  <si>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</si>
  <si>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</si>
  <si>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</si>
  <si>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</si>
  <si>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</si>
  <si>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</si>
  <si>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</si>
  <si>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</si>
  <si>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</si>
  <si>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</si>
  <si>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</si>
  <si>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</si>
  <si>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</si>
  <si>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</si>
  <si>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</si>
  <si>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</si>
  <si>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</si>
  <si>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</si>
  <si>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</si>
  <si>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</si>
  <si>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</si>
  <si>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</si>
  <si>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</si>
  <si>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</si>
  <si>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</si>
  <si>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</si>
  <si>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</si>
  <si>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</si>
  <si>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</si>
  <si>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</si>
  <si>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</si>
  <si>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</si>
  <si>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</si>
  <si>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</si>
  <si>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</si>
  <si>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</si>
  <si>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</si>
  <si>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</si>
  <si>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</si>
  <si>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</si>
  <si>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</si>
  <si>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</si>
  <si>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</si>
  <si>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</si>
  <si>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</si>
  <si>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</si>
  <si>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</si>
  <si>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</si>
  <si>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</si>
  <si>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</si>
  <si>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</si>
  <si>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</si>
  <si>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</si>
  <si>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</si>
  <si>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</si>
  <si>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</si>
  <si>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</si>
  <si>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</si>
  <si>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</si>
  <si>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</si>
  <si>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</si>
  <si>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</si>
  <si>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</si>
  <si>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</si>
  <si>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</si>
  <si>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</si>
  <si>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</si>
  <si>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</si>
  <si>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</si>
  <si>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</si>
  <si>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</si>
  <si>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</si>
  <si>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</si>
  <si>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</si>
  <si>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</si>
  <si>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</si>
  <si>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</si>
  <si>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</si>
  <si>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</si>
  <si>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</si>
  <si>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</si>
  <si>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</si>
  <si>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</si>
  <si>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</si>
  <si>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</si>
  <si>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</si>
  <si>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</si>
  <si>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</si>
  <si>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</si>
  <si>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</si>
  <si>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</si>
  <si>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</si>
  <si>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</si>
  <si>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</si>
  <si>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</si>
  <si>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</si>
  <si>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</si>
  <si>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</si>
  <si>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</si>
  <si>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</si>
  <si>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</si>
  <si>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</si>
  <si>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</si>
  <si>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</si>
  <si>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</si>
  <si>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</si>
  <si>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</si>
  <si>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</si>
  <si>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</si>
  <si>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</si>
  <si>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</si>
  <si>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</si>
  <si>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</si>
  <si>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</si>
  <si>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</si>
  <si>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</si>
  <si>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</si>
  <si>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</si>
  <si>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</si>
  <si>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</si>
  <si>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</si>
  <si>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</si>
  <si>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</si>
  <si>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</si>
  <si>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</si>
  <si>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</si>
  <si>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</si>
  <si>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</si>
  <si>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</si>
  <si>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</si>
  <si>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</si>
  <si>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</si>
  <si>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</si>
  <si>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</si>
  <si>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</si>
  <si>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</si>
  <si>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</si>
  <si>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</si>
  <si>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</si>
  <si>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</si>
  <si>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</si>
  <si>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</si>
  <si>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</si>
  <si>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</si>
  <si>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</si>
  <si>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</si>
  <si>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</si>
  <si>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</si>
  <si>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</si>
  <si>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</si>
  <si>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</si>
  <si>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</si>
  <si>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</si>
  <si>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</si>
  <si>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</si>
  <si>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</si>
  <si>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</si>
  <si>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</si>
  <si>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</si>
  <si>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</si>
  <si>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</si>
  <si>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</si>
  <si>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</si>
  <si>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</si>
  <si>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</si>
  <si>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</si>
  <si>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</si>
  <si>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</si>
  <si>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</si>
  <si>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</si>
  <si>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</si>
  <si>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</si>
  <si>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</si>
  <si>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</si>
  <si>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</si>
  <si>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</si>
  <si>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</si>
  <si>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</si>
  <si>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</si>
  <si>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</si>
  <si>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</si>
  <si>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</si>
  <si>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</si>
  <si>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</si>
  <si>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</si>
  <si>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</si>
  <si>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</si>
  <si>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</si>
  <si>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</si>
  <si>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</si>
  <si>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</si>
  <si>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</si>
  <si>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</si>
  <si>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</si>
  <si>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</si>
  <si>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</si>
  <si>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</si>
  <si>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</si>
  <si>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</si>
  <si>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</si>
  <si>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</si>
  <si>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</si>
  <si>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</si>
  <si>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</si>
  <si>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</si>
  <si>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</si>
  <si>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</si>
  <si>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</si>
  <si>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</si>
  <si>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</si>
  <si>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</si>
  <si>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</si>
  <si>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</si>
  <si>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</si>
  <si>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</si>
  <si>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</si>
  <si>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</si>
  <si>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</si>
  <si>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</si>
  <si>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</si>
  <si>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</si>
  <si>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</si>
  <si>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</si>
  <si>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</si>
  <si>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</si>
  <si>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</si>
  <si>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</si>
  <si>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</si>
  <si>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</si>
  <si>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</si>
  <si>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</si>
  <si>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</si>
  <si>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</si>
  <si>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</si>
  <si>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</si>
  <si>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</si>
  <si>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</si>
  <si>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</si>
  <si>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</si>
  <si>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</si>
  <si>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</si>
  <si>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</si>
  <si>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</si>
  <si>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</si>
  <si>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</si>
  <si>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</si>
  <si>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</si>
  <si>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</si>
  <si>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</si>
  <si>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</si>
  <si>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</si>
  <si>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</si>
  <si>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</si>
  <si>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</si>
  <si>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</si>
  <si>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</si>
  <si>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</si>
  <si>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</si>
  <si>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</si>
  <si>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</si>
  <si>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</si>
  <si>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</si>
  <si>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</si>
  <si>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</si>
  <si>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</si>
  <si>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</si>
  <si>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</si>
  <si>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</si>
  <si>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</si>
  <si>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</si>
  <si>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</si>
  <si>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</si>
  <si>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</si>
  <si>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</si>
  <si>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</si>
  <si>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</si>
  <si>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</si>
  <si>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</si>
  <si>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</si>
  <si>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</si>
  <si>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</si>
  <si>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</si>
  <si>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</si>
  <si>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</si>
  <si>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</si>
  <si>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</si>
  <si>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</si>
  <si>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</si>
  <si>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</si>
  <si>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</si>
  <si>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</si>
  <si>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</si>
  <si>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</si>
  <si>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</si>
  <si>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</si>
  <si>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</si>
  <si>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</si>
  <si>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</si>
  <si>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</si>
  <si>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</si>
  <si>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</si>
  <si>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</si>
  <si>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</si>
  <si>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</si>
  <si>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</si>
  <si>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</si>
  <si>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</si>
  <si>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</si>
  <si>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</si>
  <si>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</si>
  <si>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</si>
  <si>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</si>
  <si>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</si>
  <si>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</si>
  <si>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</si>
  <si>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</si>
  <si>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</si>
  <si>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</si>
  <si>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</si>
  <si>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</si>
  <si>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</si>
  <si>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</si>
  <si>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</si>
  <si>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</si>
  <si>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</si>
  <si>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</si>
  <si>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</si>
  <si>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</si>
  <si>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</si>
  <si>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</si>
  <si>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</si>
  <si>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</si>
  <si>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</si>
  <si>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</si>
  <si>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</si>
  <si>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</si>
  <si>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</si>
  <si>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</si>
  <si>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</si>
  <si>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</si>
  <si>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</si>
  <si>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</si>
  <si>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</si>
  <si>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</si>
  <si>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</si>
  <si>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</si>
  <si>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</si>
  <si>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</si>
  <si>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</si>
  <si>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</si>
  <si>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</si>
  <si>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</si>
  <si>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</si>
  <si>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</si>
  <si>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</si>
  <si>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</si>
  <si>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</si>
  <si>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</si>
  <si>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</si>
  <si>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</si>
  <si>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</si>
  <si>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</si>
  <si>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</si>
  <si>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</si>
  <si>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</si>
  <si>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</si>
  <si>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</si>
  <si>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</si>
  <si>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</si>
  <si>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</si>
  <si>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</si>
  <si>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</si>
  <si>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</si>
  <si>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</si>
  <si>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</si>
  <si>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</si>
  <si>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</si>
  <si>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</si>
  <si>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</si>
  <si>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</si>
  <si>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</si>
  <si>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</si>
  <si>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</si>
  <si>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</si>
  <si>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</si>
  <si>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</si>
  <si>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</si>
  <si>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</si>
  <si>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</si>
  <si>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</si>
  <si>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</si>
  <si>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</si>
  <si>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</si>
  <si>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</si>
  <si>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</si>
  <si>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</si>
  <si>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</si>
  <si>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</si>
  <si>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</si>
  <si>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</si>
  <si>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</si>
  <si>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</si>
  <si>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</si>
  <si>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</si>
  <si>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</si>
  <si>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</si>
  <si>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</si>
  <si>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</si>
  <si>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</si>
  <si>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</si>
  <si>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</si>
  <si>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</si>
  <si>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</si>
  <si>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</si>
  <si>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</si>
  <si>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</si>
  <si>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</si>
  <si>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</si>
  <si>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</si>
  <si>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</si>
  <si>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</si>
  <si>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</si>
  <si>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</si>
  <si>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</si>
  <si>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</si>
  <si>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</si>
  <si>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</si>
  <si>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</si>
  <si>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</si>
  <si>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</si>
  <si>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</si>
  <si>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</si>
  <si>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</si>
  <si>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</si>
  <si>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</si>
  <si>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</si>
  <si>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</si>
  <si>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</si>
  <si>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</si>
  <si>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</si>
  <si>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</si>
  <si>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</si>
  <si>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</si>
  <si>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</si>
  <si>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</si>
  <si>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</si>
  <si>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</si>
  <si>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</si>
  <si>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</si>
  <si>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</si>
  <si>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</si>
  <si>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</si>
  <si>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</si>
  <si>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</si>
  <si>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</si>
  <si>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</si>
  <si>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</si>
  <si>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</si>
  <si>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</si>
  <si>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</si>
  <si>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</si>
  <si>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</si>
  <si>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</si>
  <si>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</si>
  <si>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</si>
  <si>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</si>
  <si>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</si>
  <si>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</si>
  <si>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</si>
  <si>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</si>
  <si>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</si>
  <si>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</si>
  <si>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</si>
  <si>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</si>
  <si>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</si>
  <si>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</si>
  <si>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</si>
  <si>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</si>
  <si>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</si>
  <si>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</si>
  <si>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</si>
  <si>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</si>
  <si>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</si>
  <si>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</si>
  <si>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</si>
  <si>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</si>
  <si>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</si>
  <si>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</si>
  <si>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</si>
  <si>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</si>
  <si>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</si>
  <si>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</si>
  <si>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</si>
  <si>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</si>
  <si>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</si>
  <si>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</si>
  <si>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</si>
  <si>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</si>
  <si>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</si>
  <si>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</si>
  <si>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</si>
  <si>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</si>
  <si>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</si>
  <si>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</si>
  <si>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</si>
  <si>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</si>
  <si>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</si>
  <si>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</si>
  <si>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</si>
  <si>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</si>
  <si>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</si>
  <si>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</si>
  <si>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</si>
  <si>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</si>
  <si>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</si>
  <si>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</si>
  <si>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</si>
  <si>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</si>
  <si>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</si>
  <si>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</si>
  <si>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</si>
  <si>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</si>
  <si>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</si>
  <si>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</si>
  <si>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</si>
  <si>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</si>
  <si>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</si>
  <si>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</si>
  <si>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</si>
  <si>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</si>
  <si>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</si>
  <si>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</si>
  <si>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</si>
  <si>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</si>
  <si>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</si>
  <si>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</si>
  <si>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</si>
  <si>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</si>
  <si>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</si>
  <si>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</si>
  <si>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</si>
  <si>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</si>
  <si>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</si>
  <si>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</si>
  <si>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</si>
  <si>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</si>
  <si>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</si>
  <si>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</si>
  <si>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</si>
  <si>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</si>
  <si>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</si>
  <si>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</si>
  <si>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</si>
  <si>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</si>
  <si>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</si>
  <si>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</si>
  <si>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</si>
  <si>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</si>
  <si>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</si>
  <si>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</si>
  <si>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</si>
  <si>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</si>
  <si>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</si>
  <si>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</si>
  <si>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</si>
  <si>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</si>
  <si>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</si>
  <si>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</si>
  <si>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</si>
  <si>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</si>
  <si>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</si>
  <si>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</si>
  <si>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</si>
  <si>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</si>
  <si>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</si>
  <si>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</si>
  <si>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</si>
  <si>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</si>
  <si>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</si>
  <si>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</si>
  <si>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</si>
  <si>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</si>
  <si>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</si>
  <si>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</si>
  <si>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</si>
  <si>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</si>
  <si>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</si>
  <si>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</si>
  <si>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</si>
  <si>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</si>
  <si>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</si>
  <si>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</si>
  <si>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</si>
  <si>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</si>
  <si>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</si>
  <si>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</si>
  <si>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</si>
  <si>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</si>
  <si>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</si>
  <si>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</si>
  <si>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</si>
  <si>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</si>
  <si>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</si>
  <si>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</si>
  <si>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</si>
  <si>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</si>
  <si>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</si>
  <si>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</si>
  <si>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</si>
  <si>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</si>
  <si>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</si>
  <si>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</si>
  <si>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</si>
  <si>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</si>
  <si>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</si>
  <si>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</si>
  <si>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</si>
  <si>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</si>
  <si>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</si>
  <si>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</si>
  <si>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</si>
  <si>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</si>
  <si>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</si>
  <si>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</si>
  <si>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</si>
  <si>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</si>
  <si>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</si>
  <si>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</si>
  <si>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</si>
  <si>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</si>
  <si>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</si>
  <si>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</si>
  <si>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</si>
  <si>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</si>
  <si>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</si>
  <si>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</si>
  <si>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</si>
  <si>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</si>
  <si>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</si>
  <si>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</si>
  <si>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</si>
  <si>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</si>
  <si>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</si>
  <si>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</si>
  <si>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</si>
  <si>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</si>
  <si>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</si>
  <si>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</si>
  <si>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</si>
  <si>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</si>
  <si>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</si>
  <si>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</si>
  <si>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</si>
  <si>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</si>
  <si>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</si>
  <si>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</si>
  <si>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</si>
  <si>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</si>
  <si>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</si>
  <si>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</si>
  <si>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</si>
  <si>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</si>
  <si>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</si>
  <si>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</si>
  <si>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</si>
  <si>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</si>
  <si>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</si>
  <si>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</si>
  <si>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</si>
  <si>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</si>
  <si>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</si>
  <si>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</si>
  <si>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</si>
  <si>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</si>
  <si>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</si>
  <si>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</si>
  <si>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</si>
  <si>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</si>
  <si>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</si>
  <si>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</si>
  <si>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</si>
  <si>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</si>
  <si>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</si>
  <si>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</si>
  <si>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</si>
  <si>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</si>
  <si>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</si>
  <si>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</si>
  <si>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</si>
  <si>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</si>
  <si>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</si>
  <si>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</si>
  <si>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</si>
  <si>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</si>
  <si>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</si>
  <si>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</si>
  <si>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</si>
  <si>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</si>
  <si>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</si>
  <si>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</si>
  <si>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</si>
  <si>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</si>
  <si>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</si>
  <si>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</si>
  <si>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</si>
  <si>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</si>
  <si>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</si>
  <si>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</si>
  <si>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</si>
  <si>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</si>
  <si>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</si>
  <si>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</si>
  <si>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</si>
  <si>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</si>
  <si>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</si>
  <si>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</si>
  <si>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</si>
  <si>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</si>
  <si>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</si>
  <si>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</si>
  <si>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</si>
  <si>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</si>
  <si>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</si>
  <si>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</si>
  <si>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</si>
  <si>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</si>
  <si>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</si>
  <si>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</si>
  <si>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</si>
  <si>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</si>
  <si>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</si>
  <si>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</si>
  <si>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</si>
  <si>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</si>
  <si>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</si>
  <si>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</si>
  <si>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</si>
  <si>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</si>
  <si>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</si>
  <si>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</si>
  <si>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</si>
  <si>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</si>
  <si>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</si>
  <si>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</si>
  <si>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</si>
  <si>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</si>
  <si>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</si>
  <si>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</si>
  <si>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</si>
  <si>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</si>
  <si>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</si>
  <si>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</si>
  <si>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</si>
  <si>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</si>
  <si>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</si>
  <si>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</si>
  <si>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</si>
  <si>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</si>
  <si>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</si>
  <si>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</si>
  <si>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</si>
  <si>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</si>
  <si>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</si>
  <si>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</si>
  <si>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</si>
  <si>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</si>
  <si>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</si>
  <si>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</si>
  <si>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</si>
  <si>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</si>
  <si>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</si>
  <si>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</si>
  <si>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</si>
  <si>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</si>
  <si>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</si>
  <si>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</si>
  <si>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</si>
  <si>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</si>
  <si>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</si>
  <si>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</si>
  <si>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</si>
  <si>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</si>
  <si>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</si>
  <si>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</si>
  <si>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</si>
  <si>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</si>
  <si>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</si>
  <si>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</si>
  <si>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</si>
  <si>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</si>
  <si>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</si>
  <si>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</si>
  <si>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</si>
  <si>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</si>
  <si>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</si>
  <si>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</si>
  <si>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</si>
  <si>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</si>
  <si>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</si>
  <si>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</si>
  <si>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</si>
  <si>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</si>
  <si>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</si>
  <si>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</si>
  <si>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</si>
  <si>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</si>
  <si>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</si>
  <si>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</si>
  <si>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</si>
  <si>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</si>
  <si>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</si>
  <si>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</si>
  <si>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</si>
  <si>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</si>
  <si>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</si>
  <si>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</si>
  <si>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</si>
  <si>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</si>
  <si>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</si>
  <si>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</si>
  <si>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</si>
  <si>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</si>
  <si>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</si>
  <si>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</si>
  <si>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</si>
  <si>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</si>
  <si>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</si>
  <si>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</si>
  <si>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</si>
  <si>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</si>
  <si>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</si>
  <si>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</si>
  <si>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</si>
  <si>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</si>
  <si>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</si>
  <si>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</si>
  <si>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</si>
  <si>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</si>
  <si>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</si>
  <si>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</si>
  <si>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</si>
  <si>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</si>
  <si>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</si>
  <si>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</si>
  <si>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</si>
  <si>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</si>
  <si>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</si>
  <si>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</si>
  <si>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</si>
  <si>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</si>
  <si>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</si>
  <si>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</si>
  <si>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</si>
  <si>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</si>
  <si>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</si>
  <si>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</si>
  <si>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</si>
  <si>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</si>
  <si>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</si>
  <si>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</si>
  <si>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</si>
  <si>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</si>
  <si>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</si>
  <si>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</si>
  <si>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</si>
  <si>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</si>
  <si>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</si>
  <si>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</si>
  <si>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</si>
  <si>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</si>
  <si>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</si>
  <si>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</si>
  <si>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</si>
  <si>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</si>
  <si>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</si>
  <si>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</si>
  <si>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</si>
  <si>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</si>
  <si>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</si>
  <si>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</si>
  <si>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</si>
  <si>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</si>
  <si>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</si>
  <si>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</si>
  <si>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</si>
  <si>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</si>
  <si>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</si>
  <si>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</si>
  <si>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</si>
  <si>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</si>
  <si>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</si>
  <si>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</si>
  <si>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</si>
  <si>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</si>
  <si>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</si>
  <si>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</si>
  <si>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</si>
  <si>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</si>
  <si>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</si>
  <si>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</si>
  <si>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</si>
  <si>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</si>
  <si>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</si>
  <si>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</si>
  <si>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</si>
  <si>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</si>
  <si>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</si>
  <si>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</si>
  <si>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</si>
  <si>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</si>
  <si>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</si>
  <si>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</si>
  <si>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</si>
  <si>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</si>
  <si>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</si>
  <si>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</si>
  <si>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</si>
  <si>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</si>
  <si>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</si>
  <si>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</si>
  <si>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</si>
  <si>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</si>
  <si>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</si>
  <si>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</si>
  <si>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</si>
  <si>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</si>
  <si>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</si>
  <si>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</si>
  <si>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</si>
  <si>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</si>
  <si>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</si>
  <si>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</si>
  <si>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</si>
  <si>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</si>
  <si>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</si>
  <si>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</si>
  <si>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</si>
  <si>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</si>
  <si>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</si>
  <si>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</si>
  <si>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</si>
  <si>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</si>
  <si>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</si>
  <si>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</si>
  <si>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</si>
  <si>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</si>
  <si>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</si>
  <si>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</si>
  <si>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</si>
  <si>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</si>
  <si>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</si>
  <si>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</si>
  <si>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</si>
  <si>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</si>
  <si>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</si>
  <si>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</si>
  <si>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</si>
  <si>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</si>
  <si>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</si>
  <si>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</si>
  <si>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</si>
  <si>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</si>
  <si>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</si>
  <si>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</si>
  <si>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</si>
  <si>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</si>
  <si>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</si>
  <si>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</si>
  <si>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</si>
  <si>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</si>
  <si>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</si>
  <si>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</si>
  <si>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</si>
  <si>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</si>
  <si>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</si>
  <si>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</si>
  <si>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</si>
  <si>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</si>
  <si>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</si>
  <si>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</si>
  <si>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</si>
  <si>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</si>
  <si>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</si>
  <si>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</si>
  <si>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</si>
  <si>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</si>
  <si>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</si>
  <si>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</si>
  <si>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</si>
  <si>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</si>
  <si>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</si>
  <si>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</si>
  <si>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</si>
  <si>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</si>
  <si>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</si>
  <si>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</si>
  <si>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</si>
  <si>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</si>
  <si>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</si>
  <si>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</si>
  <si>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</si>
  <si>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</si>
  <si>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</si>
  <si>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</si>
  <si>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</si>
  <si>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</si>
  <si>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</si>
  <si>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</si>
  <si>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</si>
  <si>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</si>
  <si>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</si>
  <si>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</si>
  <si>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</si>
  <si>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</si>
  <si>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</si>
  <si>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</si>
  <si>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</si>
  <si>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</si>
  <si>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</si>
  <si>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</si>
  <si>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</si>
  <si>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</si>
  <si>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</si>
  <si>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</si>
  <si>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</si>
  <si>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</si>
  <si>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</si>
  <si>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</si>
  <si>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</si>
  <si>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</si>
  <si>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</si>
  <si>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</si>
  <si>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</si>
  <si>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</si>
  <si>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</si>
  <si>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</si>
  <si>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</si>
  <si>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</si>
  <si>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</si>
  <si>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</si>
  <si>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</si>
  <si>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</si>
  <si>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</si>
  <si>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</si>
  <si>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</si>
  <si>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</si>
  <si>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</si>
  <si>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</si>
  <si>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</si>
  <si>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</si>
  <si>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</si>
  <si>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</si>
  <si>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</si>
  <si>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</si>
  <si>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</si>
  <si>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</si>
  <si>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</si>
  <si>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</si>
  <si>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</si>
  <si>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</si>
  <si>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</si>
  <si>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</si>
  <si>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</si>
  <si>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</si>
  <si>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</si>
  <si>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</si>
  <si>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</si>
  <si>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</si>
  <si>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</si>
  <si>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</si>
  <si>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</si>
  <si>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</si>
  <si>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</si>
  <si>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</si>
  <si>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</si>
  <si>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</si>
  <si>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</si>
  <si>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</si>
  <si>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</si>
  <si>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</si>
  <si>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</si>
  <si>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</si>
  <si>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</si>
  <si>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</si>
  <si>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</si>
  <si>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</si>
  <si>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</si>
  <si>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</si>
  <si>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</si>
  <si>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</si>
  <si>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</si>
  <si>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</si>
  <si>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</si>
  <si>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</si>
  <si>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</si>
  <si>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</si>
  <si>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</si>
  <si>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</si>
  <si>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</si>
  <si>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</si>
  <si>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</si>
  <si>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</si>
  <si>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</si>
  <si>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</si>
  <si>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</si>
  <si>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</si>
  <si>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</si>
  <si>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</si>
  <si>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</si>
  <si>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</si>
  <si>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</si>
  <si>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</si>
  <si>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</si>
  <si>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</si>
  <si>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</si>
  <si>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</si>
  <si>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</si>
  <si>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</si>
  <si>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</si>
  <si>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</si>
  <si>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</si>
  <si>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</si>
  <si>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</si>
  <si>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</si>
  <si>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</si>
  <si>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</si>
  <si>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</si>
  <si>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</si>
  <si>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</si>
  <si>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</si>
  <si>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</si>
  <si>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</si>
  <si>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</si>
  <si>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</si>
  <si>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</si>
  <si>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</si>
  <si>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</si>
  <si>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</si>
  <si>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</si>
  <si>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</si>
  <si>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</si>
  <si>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</si>
  <si>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</si>
  <si>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</si>
  <si>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</si>
  <si>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</si>
  <si>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</si>
  <si>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</si>
  <si>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</si>
  <si>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</si>
  <si>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</si>
  <si>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</si>
  <si>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</si>
  <si>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</si>
  <si>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</si>
  <si>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</si>
  <si>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</si>
  <si>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</si>
  <si>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</si>
  <si>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</si>
  <si>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</si>
  <si>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</si>
  <si>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</si>
  <si>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</si>
  <si>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</si>
  <si>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</si>
  <si>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</si>
  <si>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</si>
  <si>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</si>
  <si>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</si>
  <si>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</si>
  <si>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</si>
  <si>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</si>
  <si>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</si>
  <si>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</si>
  <si>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</si>
  <si>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</si>
  <si>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</si>
  <si>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</si>
  <si>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</si>
  <si>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</si>
  <si>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</si>
  <si>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</si>
  <si>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</si>
  <si>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</si>
  <si>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</si>
  <si>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</si>
  <si>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</si>
  <si>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</si>
  <si>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</si>
  <si>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</si>
  <si>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</si>
  <si>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</si>
  <si>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</si>
  <si>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</si>
  <si>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</si>
  <si>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</si>
  <si>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</si>
  <si>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</si>
  <si>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</si>
  <si>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</si>
  <si>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</si>
  <si>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</si>
  <si>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</si>
  <si>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</si>
  <si>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</si>
  <si>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</si>
  <si>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</si>
  <si>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</si>
  <si>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</si>
  <si>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</si>
  <si>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</si>
  <si>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</si>
  <si>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</si>
  <si>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</si>
  <si>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</si>
  <si>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</si>
  <si>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</si>
  <si>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</si>
  <si>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</si>
  <si>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</si>
  <si>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</si>
  <si>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</si>
  <si>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</si>
  <si>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</si>
  <si>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</si>
  <si>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</si>
  <si>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</si>
  <si>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</si>
  <si>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</si>
  <si>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</si>
  <si>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</si>
  <si>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</si>
  <si>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</si>
  <si>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</si>
  <si>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</si>
  <si>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</si>
  <si>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</si>
  <si>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</si>
  <si>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</si>
  <si>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</si>
  <si>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</si>
  <si>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</si>
  <si>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</si>
  <si>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</si>
  <si>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</si>
  <si>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</si>
  <si>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</si>
  <si>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</si>
  <si>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</si>
  <si>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</si>
  <si>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</si>
  <si>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</si>
  <si>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</si>
  <si>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</si>
  <si>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</si>
  <si>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</si>
  <si>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</si>
  <si>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</si>
  <si>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</si>
  <si>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</si>
  <si>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</si>
  <si>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</si>
  <si>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</si>
  <si>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</si>
  <si>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</si>
  <si>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</si>
  <si>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</si>
  <si>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</si>
  <si>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</si>
  <si>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</si>
  <si>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</si>
  <si>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</si>
  <si>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</si>
  <si>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</si>
  <si>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</si>
  <si>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</si>
  <si>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</si>
  <si>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</si>
  <si>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</si>
  <si>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</si>
  <si>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</si>
  <si>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</si>
  <si>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</si>
  <si>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</si>
  <si>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</si>
  <si>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</si>
  <si>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</si>
  <si>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</si>
  <si>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</si>
  <si>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</si>
  <si>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</si>
  <si>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</si>
  <si>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</si>
  <si>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</si>
  <si>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</si>
  <si>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</si>
  <si>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</si>
  <si>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</si>
  <si>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</si>
  <si>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</si>
  <si>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</si>
  <si>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</si>
  <si>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</si>
  <si>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</si>
  <si>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</si>
  <si>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</si>
  <si>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</si>
  <si>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</si>
  <si>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</si>
  <si>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</si>
  <si>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</si>
  <si>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</si>
  <si>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</si>
  <si>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</si>
  <si>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</si>
  <si>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</si>
  <si>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</si>
  <si>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</si>
  <si>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</si>
  <si>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</si>
  <si>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</si>
  <si>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</si>
  <si>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</si>
  <si>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</si>
  <si>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</si>
  <si>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</si>
  <si>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</si>
  <si>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</si>
  <si>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</si>
  <si>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</si>
  <si>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</si>
  <si>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</si>
  <si>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</si>
  <si>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</si>
  <si>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</si>
  <si>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</si>
  <si>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</si>
  <si>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</si>
  <si>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</si>
  <si>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</si>
  <si>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</si>
  <si>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</si>
  <si>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</si>
  <si>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</si>
  <si>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</si>
  <si>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</si>
  <si>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</si>
  <si>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</si>
  <si>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</si>
  <si>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</si>
  <si>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</si>
  <si>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</si>
  <si>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</si>
  <si>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</si>
  <si>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</si>
  <si>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</si>
  <si>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</si>
  <si>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</si>
  <si>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</si>
  <si>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</si>
  <si>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</si>
  <si>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</si>
  <si>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</si>
  <si>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</si>
  <si>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</si>
  <si>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</si>
  <si>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</si>
  <si>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</si>
  <si>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</si>
  <si>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</si>
  <si>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</si>
  <si>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</si>
  <si>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</si>
  <si>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</si>
  <si>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</si>
  <si>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</si>
  <si>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</si>
  <si>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</si>
  <si>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</si>
  <si>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</si>
  <si>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</si>
  <si>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</si>
  <si>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</si>
  <si>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</si>
  <si>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</si>
  <si>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</si>
  <si>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</si>
  <si>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</si>
  <si>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</si>
  <si>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</si>
  <si>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</si>
  <si>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</si>
  <si>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</si>
  <si>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</si>
  <si>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</si>
  <si>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</si>
  <si>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</si>
  <si>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</si>
  <si>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</si>
  <si>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</si>
  <si>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</si>
  <si>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</si>
  <si>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</si>
  <si>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</si>
  <si>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</si>
  <si>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</si>
  <si>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</si>
  <si>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</si>
  <si>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</si>
  <si>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</si>
  <si>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</si>
  <si>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</si>
  <si>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</si>
  <si>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</si>
  <si>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</si>
  <si>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</si>
  <si>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</si>
  <si>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</si>
  <si>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</si>
  <si>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</si>
  <si>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</si>
  <si>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</si>
  <si>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</si>
  <si>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</si>
  <si>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</si>
  <si>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</si>
  <si>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</si>
  <si>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</si>
  <si>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</si>
  <si>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</si>
  <si>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</si>
  <si>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</si>
  <si>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</si>
  <si>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</si>
  <si>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</si>
  <si>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</si>
  <si>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</si>
  <si>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</si>
  <si>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</si>
  <si>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</si>
  <si>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</si>
  <si>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</si>
  <si>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</si>
  <si>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</si>
  <si>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</si>
  <si>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</si>
  <si>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</si>
  <si>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</si>
  <si>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</si>
  <si>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</si>
  <si>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</si>
  <si>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</si>
  <si>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</si>
  <si>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</si>
  <si>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</si>
  <si>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</si>
  <si>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</si>
  <si>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</si>
  <si>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</si>
  <si>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</si>
  <si>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</si>
  <si>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</si>
  <si>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</si>
  <si>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</si>
  <si>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</si>
  <si>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</si>
  <si>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</si>
  <si>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</si>
  <si>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</si>
  <si>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</si>
  <si>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</si>
  <si>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</si>
  <si>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</si>
  <si>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</si>
  <si>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</si>
  <si>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</si>
  <si>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</si>
  <si>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</si>
  <si>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</si>
  <si>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</si>
  <si>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</si>
  <si>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</si>
  <si>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</si>
  <si>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</si>
  <si>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</si>
  <si>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</si>
  <si>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</si>
  <si>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</si>
  <si>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</si>
  <si>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</si>
  <si>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</si>
  <si>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</si>
  <si>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</si>
  <si>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</si>
  <si>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</si>
  <si>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</si>
  <si>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</si>
  <si>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</si>
  <si>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</si>
  <si>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</si>
  <si>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</si>
  <si>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</si>
  <si>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</si>
  <si>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</si>
  <si>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</si>
  <si>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</si>
  <si>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</si>
  <si>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</si>
  <si>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</si>
  <si>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</si>
  <si>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</si>
  <si>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</si>
  <si>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</si>
  <si>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</si>
  <si>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</si>
  <si>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</si>
  <si>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</si>
  <si>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</si>
  <si>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</si>
  <si>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</si>
  <si>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</si>
  <si>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</si>
  <si>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</si>
  <si>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</si>
  <si>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</si>
  <si>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</si>
  <si>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</si>
  <si>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</si>
  <si>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</si>
  <si>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</si>
  <si>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</si>
  <si>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</si>
  <si>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</si>
  <si>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</si>
  <si>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</si>
  <si>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</si>
  <si>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</si>
  <si>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</si>
  <si>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</si>
  <si>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</si>
  <si>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</si>
  <si>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</si>
  <si>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</si>
  <si>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</si>
  <si>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</si>
  <si>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</si>
  <si>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</si>
  <si>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</si>
  <si>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</si>
  <si>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</si>
  <si>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</si>
  <si>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</si>
  <si>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</si>
  <si>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</si>
  <si>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</si>
  <si>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</si>
  <si>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</si>
  <si>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</si>
  <si>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</si>
  <si>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</si>
  <si>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</si>
  <si>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</si>
  <si>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</si>
  <si>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</si>
  <si>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</si>
  <si>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</si>
  <si>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</si>
  <si>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</si>
  <si>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</si>
  <si>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</si>
  <si>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</si>
  <si>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</si>
  <si>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</si>
  <si>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</si>
  <si>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</si>
  <si>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</si>
  <si>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</si>
  <si>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</si>
  <si>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</si>
  <si>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</si>
  <si>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</si>
  <si>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</si>
  <si>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</si>
  <si>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</si>
  <si>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</si>
  <si>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</si>
  <si>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</si>
  <si>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</si>
  <si>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</si>
  <si>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</si>
  <si>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</si>
  <si>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</si>
  <si>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</si>
  <si>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</si>
  <si>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</si>
  <si>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</si>
  <si>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</si>
  <si>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</si>
  <si>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</si>
  <si>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</si>
  <si>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</si>
  <si>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</si>
  <si>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</si>
  <si>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</si>
  <si>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</si>
  <si>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</si>
  <si>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</si>
  <si>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</si>
  <si>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</si>
  <si>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</si>
  <si>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</si>
  <si>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</si>
  <si>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</si>
  <si>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</si>
  <si>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</si>
  <si>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</si>
  <si>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</si>
  <si>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</si>
  <si>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</si>
  <si>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</si>
  <si>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</si>
  <si>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</si>
  <si>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</si>
  <si>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</si>
  <si>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</si>
  <si>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</si>
  <si>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</si>
  <si>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</si>
  <si>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</si>
  <si>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</si>
  <si>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</si>
  <si>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</si>
  <si>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</si>
  <si>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</si>
  <si>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</si>
  <si>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</si>
  <si>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</si>
  <si>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</si>
  <si>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</si>
  <si>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</si>
  <si>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</si>
  <si>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</si>
  <si>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</si>
  <si>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</si>
  <si>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</si>
  <si>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</si>
  <si>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</si>
  <si>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</si>
  <si>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</si>
  <si>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</si>
  <si>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</si>
  <si>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</si>
  <si>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</si>
  <si>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</si>
  <si>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</si>
  <si>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</si>
  <si>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</si>
  <si>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</si>
  <si>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</si>
  <si>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</si>
  <si>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</si>
  <si>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</si>
  <si>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</si>
  <si>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</si>
  <si>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</si>
  <si>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</si>
  <si>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</si>
  <si>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</si>
  <si>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</si>
  <si>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</si>
  <si>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</si>
  <si>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</si>
  <si>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</si>
  <si>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</si>
  <si>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</si>
  <si>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</si>
  <si>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</si>
  <si>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</si>
  <si>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</si>
  <si>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</si>
  <si>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</si>
  <si>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</si>
  <si>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</si>
  <si>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</si>
  <si>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</si>
  <si>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</si>
  <si>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</si>
  <si>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</si>
  <si>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</si>
  <si>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</si>
  <si>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</si>
  <si>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</si>
  <si>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</si>
  <si>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</si>
  <si>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</si>
  <si>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</si>
  <si>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</si>
  <si>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</si>
  <si>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</si>
  <si>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</si>
  <si>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</si>
  <si>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</si>
  <si>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</si>
  <si>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</si>
  <si>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</si>
  <si>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</si>
  <si>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</si>
  <si>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</si>
  <si>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</si>
  <si>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</si>
  <si>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</si>
  <si>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</si>
  <si>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</si>
  <si>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</si>
  <si>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</si>
  <si>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</si>
  <si>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</si>
  <si>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</si>
  <si>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</si>
  <si>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</si>
  <si>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</si>
  <si>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</si>
  <si>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</si>
  <si>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</si>
  <si>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</si>
  <si>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</si>
  <si>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</si>
  <si>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</si>
  <si>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</si>
  <si>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</si>
  <si>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</si>
  <si>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</si>
  <si>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</si>
  <si>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</si>
  <si>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</si>
  <si>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</si>
  <si>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</si>
  <si>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</si>
  <si>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</si>
  <si>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</si>
  <si>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</si>
  <si>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</si>
  <si>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</si>
  <si>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</si>
  <si>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</si>
  <si>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</si>
  <si>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</si>
  <si>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</si>
  <si>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</si>
  <si>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</si>
  <si>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</si>
  <si>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</si>
  <si>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</si>
  <si>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</si>
  <si>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</si>
  <si>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</si>
  <si>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</si>
  <si>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</si>
  <si>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</si>
  <si>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</si>
  <si>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</si>
  <si>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</si>
  <si>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</si>
  <si>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</si>
  <si>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</si>
  <si>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</si>
  <si>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</si>
  <si>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</si>
  <si>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</si>
  <si>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</si>
  <si>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</si>
  <si>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</si>
  <si>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</si>
  <si>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</si>
  <si>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</si>
  <si>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</si>
  <si>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</si>
  <si>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</si>
  <si>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</si>
  <si>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</si>
  <si>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</si>
  <si>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</si>
  <si>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</si>
  <si>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</si>
  <si>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</si>
  <si>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</si>
  <si>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</si>
  <si>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</si>
  <si>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</si>
  <si>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</si>
  <si>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</si>
  <si>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</si>
  <si>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</si>
  <si>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</si>
  <si>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</si>
  <si>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</si>
  <si>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</si>
  <si>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</si>
  <si>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</si>
  <si>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</si>
  <si>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</si>
  <si>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</si>
  <si>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</si>
  <si>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</si>
  <si>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</si>
  <si>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</si>
  <si>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</si>
  <si>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</si>
  <si>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</si>
  <si>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</si>
  <si>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</si>
  <si>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</si>
  <si>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</si>
  <si>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</si>
  <si>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</si>
  <si>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</si>
  <si>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</si>
  <si>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</si>
  <si>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</si>
  <si>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</si>
  <si>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</si>
  <si>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</si>
  <si>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</si>
  <si>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</si>
  <si>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</si>
  <si>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</si>
  <si>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</si>
  <si>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</si>
  <si>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</si>
  <si>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</si>
  <si>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</si>
  <si>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</si>
  <si>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</si>
  <si>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</si>
  <si>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</si>
  <si>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</si>
  <si>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</si>
  <si>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</si>
  <si>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</si>
  <si>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</si>
  <si>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</si>
  <si>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</si>
  <si>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</si>
  <si>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</si>
  <si>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</si>
  <si>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</si>
  <si>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</si>
  <si>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</si>
  <si>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</si>
  <si>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</si>
  <si>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</si>
  <si>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</si>
  <si>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</si>
  <si>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</si>
  <si>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</si>
  <si>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</si>
  <si>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</si>
  <si>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</si>
  <si>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</si>
  <si>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</si>
  <si>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</si>
  <si>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</si>
  <si>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</si>
  <si>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</si>
  <si>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</si>
  <si>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</si>
  <si>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</si>
  <si>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</si>
  <si>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</si>
  <si>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</si>
  <si>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</si>
  <si>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</si>
  <si>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</si>
  <si>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</si>
  <si>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</si>
  <si>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</si>
  <si>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</si>
  <si>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</si>
  <si>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</si>
  <si>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</si>
  <si>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</si>
  <si>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</si>
  <si>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</si>
  <si>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</si>
  <si>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</si>
  <si>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</si>
  <si>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</si>
  <si>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</si>
  <si>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</si>
  <si>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</si>
  <si>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</si>
  <si>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</si>
  <si>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</si>
  <si>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</si>
  <si>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</si>
  <si>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</si>
  <si>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</si>
  <si>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</si>
  <si>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</si>
  <si>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</si>
  <si>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</si>
  <si>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</si>
  <si>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</si>
  <si>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</si>
  <si>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</si>
  <si>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</si>
  <si>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</si>
  <si>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</si>
  <si>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</si>
  <si>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</si>
  <si>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</si>
  <si>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</si>
  <si>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</si>
  <si>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</si>
  <si>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</si>
  <si>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</si>
  <si>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</si>
  <si>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</si>
  <si>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</si>
  <si>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</si>
  <si>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</si>
  <si>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</si>
  <si>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</si>
  <si>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</si>
  <si>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</si>
  <si>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</si>
  <si>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</si>
  <si>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</si>
  <si>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</si>
  <si>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</si>
  <si>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</si>
  <si>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</si>
  <si>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</si>
  <si>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</si>
  <si>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</si>
  <si>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</si>
  <si>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</si>
  <si>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</si>
  <si>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</si>
  <si>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</si>
  <si>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</si>
  <si>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</si>
  <si>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</si>
  <si>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</si>
  <si>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</si>
  <si>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</si>
  <si>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</si>
  <si>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</si>
  <si>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</si>
  <si>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</si>
  <si>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</si>
  <si>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</si>
  <si>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</si>
  <si>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</si>
  <si>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</si>
  <si>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</si>
  <si>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</si>
  <si>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</si>
  <si>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</si>
  <si>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</si>
  <si>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</si>
  <si>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</si>
  <si>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</si>
  <si>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</si>
  <si>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</si>
  <si>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</si>
  <si>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</si>
  <si>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</si>
  <si>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</si>
  <si>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</si>
  <si>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</si>
  <si>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</si>
  <si>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</si>
  <si>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</si>
  <si>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</si>
  <si>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</si>
  <si>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</si>
  <si>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</si>
  <si>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</si>
  <si>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</si>
  <si>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</si>
  <si>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</si>
  <si>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</si>
  <si>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</si>
  <si>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</si>
  <si>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</si>
  <si>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</si>
  <si>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</si>
  <si>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</si>
  <si>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</si>
  <si>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</si>
  <si>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</si>
  <si>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</si>
  <si>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</si>
  <si>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</si>
  <si>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</si>
  <si>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</si>
  <si>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</si>
  <si>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</si>
  <si>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</si>
  <si>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</si>
  <si>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</si>
  <si>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</si>
  <si>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</si>
  <si>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</si>
  <si>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</si>
  <si>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</si>
  <si>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</si>
  <si>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</si>
  <si>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</si>
  <si>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</si>
  <si>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</si>
  <si>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</si>
  <si>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</si>
  <si>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</si>
  <si>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</si>
  <si>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</si>
  <si>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</si>
  <si>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</si>
  <si>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</si>
  <si>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</si>
  <si>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</si>
  <si>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</si>
  <si>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</si>
  <si>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</si>
  <si>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</si>
  <si>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</si>
  <si>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</si>
  <si>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</si>
  <si>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</si>
  <si>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</si>
  <si>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</si>
  <si>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</si>
  <si>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</si>
  <si>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</si>
  <si>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</si>
  <si>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</si>
  <si>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</si>
  <si>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</si>
  <si>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</si>
  <si>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</si>
  <si>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</si>
  <si>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</si>
  <si>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</si>
  <si>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</si>
  <si>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</si>
  <si>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</si>
  <si>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</si>
  <si>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</si>
  <si>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</si>
  <si>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</si>
  <si>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</si>
  <si>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</si>
  <si>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</si>
  <si>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</si>
  <si>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</si>
  <si>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</si>
  <si>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</si>
  <si>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</si>
  <si>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</si>
  <si>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</si>
  <si>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</si>
  <si>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</si>
  <si>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</si>
  <si>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</si>
  <si>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</si>
  <si>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</si>
  <si>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</si>
  <si>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</si>
  <si>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</si>
  <si>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</si>
  <si>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</si>
  <si>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</si>
  <si>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</si>
  <si>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</si>
  <si>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</si>
  <si>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</si>
  <si>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</si>
  <si>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</si>
  <si>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</si>
  <si>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</si>
  <si>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</si>
  <si>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</si>
  <si>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</si>
  <si>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</si>
  <si>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</si>
  <si>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</si>
  <si>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</si>
  <si>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</si>
  <si>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</si>
  <si>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</si>
  <si>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</si>
  <si>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</si>
  <si>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</si>
  <si>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</si>
  <si>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</si>
  <si>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</si>
  <si>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</si>
  <si>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</si>
  <si>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</si>
  <si>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</si>
  <si>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</si>
  <si>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</si>
  <si>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</si>
  <si>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</si>
  <si>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</si>
  <si>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</si>
  <si>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</si>
  <si>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</si>
  <si>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</si>
  <si>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</si>
  <si>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</si>
  <si>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</si>
  <si>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</si>
  <si>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</si>
  <si>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</si>
  <si>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</si>
  <si>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</si>
  <si>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</si>
  <si>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</si>
  <si>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</si>
  <si>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</si>
  <si>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</si>
  <si>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</si>
  <si>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</si>
  <si>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</si>
  <si>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</si>
  <si>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</si>
  <si>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</si>
  <si>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</si>
  <si>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</si>
  <si>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</si>
  <si>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</si>
  <si>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</si>
  <si>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</si>
  <si>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</si>
  <si>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</si>
  <si>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</si>
  <si>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</si>
  <si>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</si>
  <si>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</si>
  <si>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</si>
  <si>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</si>
  <si>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</si>
  <si>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</si>
  <si>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</si>
  <si>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</si>
  <si>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</si>
  <si>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</si>
  <si>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</si>
  <si>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</si>
  <si>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</si>
  <si>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</si>
  <si>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</si>
  <si>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</si>
  <si>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</si>
  <si>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</si>
  <si>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</si>
  <si>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</si>
  <si>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</si>
  <si>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</si>
  <si>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</si>
  <si>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</si>
  <si>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</si>
  <si>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</si>
  <si>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</si>
  <si>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</si>
  <si>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</si>
  <si>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</si>
  <si>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</si>
  <si>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</si>
  <si>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</si>
  <si>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</si>
  <si>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</si>
  <si>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</si>
  <si>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</si>
  <si>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</si>
  <si>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</si>
  <si>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</si>
  <si>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</si>
  <si>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</si>
  <si>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</si>
  <si>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</si>
  <si>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</si>
  <si>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</si>
  <si>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</si>
  <si>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</si>
  <si>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</si>
  <si>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</si>
  <si>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</si>
  <si>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</si>
  <si>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</si>
  <si>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</si>
  <si>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</si>
  <si>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</si>
  <si>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</si>
  <si>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</si>
  <si>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</si>
  <si>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</si>
  <si>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</si>
  <si>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</si>
  <si>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</si>
  <si>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</si>
  <si>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</si>
  <si>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</si>
  <si>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</si>
  <si>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</si>
  <si>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</si>
  <si>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</si>
  <si>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</si>
  <si>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</si>
  <si>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</si>
  <si>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</si>
  <si>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</si>
  <si>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</si>
  <si>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</si>
  <si>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</si>
  <si>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</si>
  <si>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</si>
  <si>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</si>
  <si>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</si>
  <si>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</si>
  <si>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</si>
  <si>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</si>
  <si>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</si>
  <si>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</si>
  <si>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</si>
  <si>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</si>
  <si>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</si>
  <si>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</si>
  <si>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</si>
  <si>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</si>
  <si>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</si>
  <si>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</si>
  <si>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</si>
  <si>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</si>
  <si>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</si>
  <si>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</si>
  <si>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</si>
  <si>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</si>
  <si>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</si>
  <si>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</si>
  <si>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</si>
  <si>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</si>
  <si>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</si>
  <si>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</si>
  <si>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</si>
  <si>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</si>
  <si>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</si>
  <si>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</si>
  <si>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</si>
  <si>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</si>
  <si>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</si>
  <si>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</si>
  <si>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</si>
  <si>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</si>
  <si>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</si>
  <si>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</si>
  <si>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</si>
  <si>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</si>
  <si>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</si>
  <si>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</si>
  <si>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</si>
  <si>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</si>
  <si>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</si>
  <si>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</si>
  <si>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</si>
  <si>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</si>
  <si>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</si>
  <si>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</si>
  <si>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</si>
  <si>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</si>
  <si>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</si>
  <si>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</si>
  <si>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</si>
  <si>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</si>
  <si>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</si>
  <si>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</si>
  <si>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</si>
  <si>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</si>
  <si>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</si>
  <si>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</si>
  <si>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</si>
  <si>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</si>
  <si>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</si>
  <si>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</si>
  <si>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</si>
  <si>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</si>
  <si>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</si>
  <si>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</si>
  <si>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</si>
  <si>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</si>
  <si>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</si>
  <si>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</si>
  <si>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</si>
  <si>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</si>
  <si>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</si>
  <si>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</si>
  <si>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</si>
  <si>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</si>
  <si>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</si>
  <si>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</si>
  <si>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</si>
  <si>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</si>
  <si>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</si>
  <si>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</si>
  <si>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</si>
  <si>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</si>
  <si>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</si>
  <si>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</si>
  <si>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</si>
  <si>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</si>
  <si>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</si>
  <si>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</si>
  <si>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</si>
  <si>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</si>
  <si>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</si>
  <si>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</si>
  <si>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</si>
  <si>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</si>
  <si>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</si>
  <si>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</si>
  <si>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</si>
  <si>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</si>
  <si>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</si>
  <si>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</si>
  <si>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</si>
  <si>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</si>
  <si>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</si>
  <si>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</si>
  <si>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</si>
  <si>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</si>
  <si>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</si>
  <si>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</si>
  <si>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</si>
  <si>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</si>
  <si>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</si>
  <si>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</si>
  <si>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</si>
  <si>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</si>
  <si>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</si>
  <si>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</si>
  <si>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</si>
  <si>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</si>
  <si>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</si>
  <si>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</si>
  <si>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</si>
  <si>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</si>
  <si>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</si>
  <si>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</si>
  <si>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</si>
  <si>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</si>
  <si>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</si>
  <si>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</si>
  <si>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</si>
  <si>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</si>
  <si>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</si>
  <si>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</si>
  <si>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</si>
  <si>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</si>
  <si>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</si>
  <si>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</si>
  <si>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</si>
  <si>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</si>
  <si>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</si>
  <si>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</si>
  <si>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</si>
  <si>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</si>
  <si>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</si>
  <si>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</si>
  <si>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</si>
  <si>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</si>
  <si>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</si>
  <si>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</si>
  <si>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</si>
  <si>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</si>
  <si>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</si>
  <si>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</si>
  <si>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</si>
  <si>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</si>
  <si>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</si>
  <si>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</si>
  <si>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</si>
  <si>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</si>
  <si>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</si>
  <si>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</si>
  <si>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</si>
  <si>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</si>
  <si>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</si>
  <si>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</si>
  <si>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</si>
  <si>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</si>
  <si>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</si>
  <si>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</si>
  <si>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</si>
  <si>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</si>
  <si>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</si>
  <si>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</si>
  <si>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</si>
  <si>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</si>
  <si>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</si>
  <si>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</si>
  <si>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</si>
  <si>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</si>
  <si>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</si>
  <si>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</si>
  <si>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</si>
  <si>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</si>
  <si>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</si>
  <si>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</si>
  <si>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</si>
  <si>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</si>
  <si>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</si>
  <si>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</si>
  <si>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</si>
  <si>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</si>
  <si>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</si>
  <si>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</si>
  <si>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</si>
  <si>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</si>
  <si>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</si>
  <si>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</si>
  <si>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</si>
  <si>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</si>
  <si>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</si>
  <si>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</si>
  <si>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</si>
  <si>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</si>
  <si>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</si>
  <si>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</si>
  <si>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</si>
  <si>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</si>
  <si>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</si>
  <si>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</si>
  <si>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</si>
  <si>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</si>
  <si>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</si>
  <si>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</si>
  <si>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</si>
  <si>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</si>
  <si>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</si>
  <si>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</si>
  <si>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</si>
  <si>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</si>
  <si>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</si>
  <si>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</si>
  <si>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</si>
  <si>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</si>
  <si>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</si>
  <si>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</si>
  <si>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</si>
  <si>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</si>
  <si>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</si>
  <si>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</si>
  <si>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</si>
  <si>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</si>
  <si>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</si>
  <si>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</si>
  <si>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</si>
  <si>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</si>
  <si>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</si>
  <si>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</si>
  <si>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</si>
  <si>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</si>
  <si>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</si>
  <si>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</si>
  <si>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</si>
  <si>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</si>
  <si>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</si>
  <si>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</si>
  <si>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</si>
  <si>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</si>
  <si>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</si>
  <si>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</si>
  <si>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</si>
  <si>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</si>
  <si>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</si>
  <si>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</si>
  <si>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</si>
  <si>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</si>
  <si>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</si>
  <si>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</si>
  <si>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</si>
  <si>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</si>
  <si>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</si>
  <si>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</si>
  <si>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</si>
  <si>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</si>
  <si>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</si>
  <si>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</si>
  <si>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</si>
  <si>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</si>
  <si>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</si>
  <si>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</si>
  <si>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</si>
  <si>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</si>
  <si>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</si>
  <si>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</si>
  <si>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</si>
  <si>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</si>
  <si>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</si>
  <si>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</si>
  <si>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</si>
  <si>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</si>
  <si>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</si>
  <si>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</si>
  <si>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</si>
  <si>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</si>
  <si>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</si>
  <si>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</si>
  <si>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</si>
  <si>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</si>
  <si>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</si>
  <si>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</si>
  <si>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</si>
  <si>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</si>
  <si>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</si>
  <si>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</si>
  <si>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</si>
  <si>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</si>
  <si>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</si>
  <si>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</si>
  <si>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</si>
  <si>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</si>
  <si>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</si>
  <si>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</si>
  <si>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</si>
  <si>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</si>
  <si>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</si>
  <si>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</si>
  <si>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</si>
  <si>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</si>
  <si>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</si>
  <si>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</si>
  <si>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</si>
  <si>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</si>
  <si>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</si>
  <si>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</si>
  <si>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</si>
  <si>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</si>
  <si>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</si>
  <si>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</si>
  <si>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</si>
  <si>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</si>
  <si>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</si>
  <si>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</si>
  <si>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</si>
  <si>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</si>
  <si>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</si>
  <si>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</si>
  <si>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</si>
  <si>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</si>
  <si>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</si>
  <si>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</si>
  <si>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</si>
  <si>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</si>
  <si>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</si>
  <si>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</si>
  <si>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</si>
  <si>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</si>
  <si>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</si>
  <si>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</si>
  <si>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</si>
  <si>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</si>
  <si>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</si>
  <si>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</si>
  <si>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</si>
  <si>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</si>
  <si>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</si>
  <si>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</si>
  <si>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</si>
  <si>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</si>
  <si>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</si>
  <si>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</si>
  <si>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</si>
  <si>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</si>
  <si>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</si>
  <si>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</si>
  <si>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</si>
  <si>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</si>
  <si>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</si>
  <si>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</si>
  <si>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</si>
  <si>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</si>
  <si>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</si>
  <si>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</si>
  <si>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</si>
  <si>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</si>
  <si>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</si>
  <si>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</si>
  <si>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</si>
  <si>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</si>
  <si>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</si>
  <si>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</si>
  <si>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</si>
  <si>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</si>
  <si>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</si>
  <si>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</si>
  <si>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</si>
  <si>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</si>
  <si>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</si>
  <si>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</si>
  <si>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</si>
  <si>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</si>
  <si>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</si>
  <si>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</si>
  <si>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</si>
  <si>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</si>
  <si>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</si>
  <si>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</si>
  <si>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</si>
  <si>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</si>
  <si>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</si>
  <si>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</si>
  <si>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</si>
  <si>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</si>
  <si>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</si>
  <si>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</si>
  <si>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</si>
  <si>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</si>
  <si>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</si>
  <si>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</si>
  <si>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</si>
  <si>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</si>
  <si>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</si>
  <si>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</si>
  <si>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</si>
  <si>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</si>
  <si>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</si>
  <si>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</si>
  <si>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</si>
  <si>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</si>
  <si>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</si>
  <si>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</si>
  <si>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</si>
  <si>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</si>
  <si>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</si>
  <si>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</si>
  <si>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</si>
  <si>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</si>
  <si>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</si>
  <si>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</si>
  <si>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</si>
  <si>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</si>
  <si>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</si>
  <si>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</si>
  <si>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</si>
  <si>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</si>
  <si>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</si>
  <si>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</si>
  <si>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</si>
  <si>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</si>
  <si>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</si>
  <si>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</si>
  <si>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</si>
  <si>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</si>
  <si>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</si>
  <si>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</si>
  <si>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</si>
  <si>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</si>
  <si>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</si>
  <si>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</si>
  <si>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</si>
  <si>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</si>
  <si>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</si>
  <si>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</si>
  <si>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</si>
  <si>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</si>
  <si>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</si>
  <si>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</si>
  <si>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</si>
  <si>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</si>
  <si>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</si>
  <si>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</si>
  <si>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</si>
  <si>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</si>
  <si>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</si>
  <si>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</si>
  <si>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</si>
  <si>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</si>
  <si>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</si>
  <si>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</si>
  <si>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</si>
  <si>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</si>
  <si>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</si>
  <si>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</si>
  <si>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</si>
  <si>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</si>
  <si>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</si>
  <si>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</si>
  <si>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</si>
  <si>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</si>
  <si>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</si>
  <si>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</si>
  <si>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</si>
  <si>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</si>
  <si>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</si>
  <si>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</si>
  <si>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</si>
  <si>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</si>
  <si>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</si>
  <si>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</si>
  <si>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</si>
  <si>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</si>
  <si>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</si>
  <si>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</si>
  <si>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</si>
  <si>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</si>
  <si>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</si>
  <si>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</si>
  <si>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</si>
  <si>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</si>
  <si>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</si>
  <si>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</si>
  <si>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</si>
  <si>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</si>
  <si>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</si>
  <si>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</si>
  <si>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</si>
  <si>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</si>
  <si>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</si>
  <si>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</si>
  <si>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</si>
  <si>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</si>
  <si>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</si>
  <si>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</si>
  <si>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</si>
  <si>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</si>
  <si>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</si>
  <si>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</si>
  <si>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</si>
  <si>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</si>
  <si>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</si>
  <si>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</si>
  <si>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</si>
  <si>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</si>
  <si>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</si>
  <si>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</si>
  <si>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</si>
  <si>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</si>
  <si>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</si>
  <si>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</si>
  <si>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</si>
  <si>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</si>
  <si>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</si>
  <si>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</si>
  <si>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</si>
  <si>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</si>
  <si>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</si>
  <si>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</si>
  <si>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</si>
  <si>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</si>
  <si>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</si>
  <si>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</si>
  <si>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</si>
  <si>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</si>
  <si>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</si>
  <si>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</si>
  <si>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</si>
  <si>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</si>
  <si>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</si>
  <si>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</si>
  <si>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</si>
  <si>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</si>
  <si>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</si>
  <si>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</si>
  <si>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</si>
  <si>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</si>
  <si>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</si>
  <si>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</si>
  <si>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</si>
  <si>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</si>
  <si>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</si>
  <si>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</si>
  <si>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</si>
  <si>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</si>
  <si>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</si>
  <si>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</si>
  <si>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</si>
  <si>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</si>
  <si>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</si>
  <si>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</si>
  <si>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</si>
  <si>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</si>
  <si>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</si>
  <si>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</si>
  <si>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</si>
  <si>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</si>
  <si>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</si>
  <si>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</si>
  <si>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</si>
  <si>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</si>
  <si>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</si>
  <si>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</si>
  <si>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</si>
  <si>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</si>
  <si>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</si>
  <si>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</si>
  <si>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</si>
  <si>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</si>
  <si>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</si>
  <si>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</si>
  <si>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</si>
  <si>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</si>
  <si>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</si>
  <si>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</si>
  <si>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</si>
  <si>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</si>
  <si>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</si>
  <si>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</si>
  <si>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</si>
  <si>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</si>
  <si>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</si>
  <si>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</si>
  <si>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</si>
  <si>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</si>
  <si>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</si>
  <si>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</si>
  <si>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</si>
  <si>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</si>
  <si>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</si>
  <si>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</si>
  <si>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</si>
  <si>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</si>
  <si>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</si>
  <si>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</si>
  <si>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</si>
  <si>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</si>
  <si>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</si>
  <si>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</si>
  <si>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</si>
  <si>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</si>
  <si>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</si>
  <si>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</si>
  <si>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</si>
  <si>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</si>
  <si>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</si>
  <si>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</si>
  <si>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</si>
  <si>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</si>
  <si>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</si>
  <si>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</si>
  <si>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</si>
  <si>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</si>
  <si>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</si>
  <si>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</si>
  <si>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</si>
  <si>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</si>
  <si>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</si>
  <si>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</si>
  <si>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</si>
  <si>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</si>
  <si>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</si>
  <si>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</si>
  <si>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</si>
  <si>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</si>
  <si>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</si>
  <si>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</si>
  <si>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</si>
  <si>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</si>
  <si>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</si>
  <si>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</si>
  <si>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</si>
  <si>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</si>
  <si>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</si>
  <si>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</si>
  <si>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</si>
  <si>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</si>
  <si>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</si>
  <si>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</si>
  <si>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</si>
  <si>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</si>
  <si>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</si>
  <si>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</si>
  <si>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</si>
  <si>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</si>
  <si>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</si>
  <si>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</si>
  <si>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</si>
  <si>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</si>
  <si>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</si>
  <si>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</si>
  <si>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</si>
  <si>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</si>
  <si>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</si>
  <si>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</si>
  <si>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</si>
  <si>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</si>
  <si>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</si>
  <si>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</si>
  <si>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</si>
  <si>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</si>
  <si>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</si>
  <si>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</si>
  <si>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</si>
  <si>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</si>
  <si>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</si>
  <si>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</si>
  <si>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</si>
  <si>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</si>
  <si>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</si>
  <si>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</si>
  <si>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</si>
  <si>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</si>
  <si>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</si>
  <si>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</si>
  <si>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</si>
  <si>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</si>
  <si>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</si>
  <si>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</si>
  <si>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</si>
  <si>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</si>
  <si>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</si>
  <si>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</si>
  <si>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</si>
  <si>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</si>
  <si>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</si>
  <si>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</si>
  <si>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</si>
  <si>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</si>
  <si>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</si>
  <si>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</si>
  <si>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</si>
  <si>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</si>
  <si>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</si>
  <si>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</si>
  <si>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</si>
  <si>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</si>
  <si>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</si>
  <si>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</si>
  <si>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</si>
  <si>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</si>
  <si>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</si>
  <si>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</si>
  <si>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</si>
  <si>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</si>
  <si>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</si>
  <si>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</si>
  <si>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</si>
  <si>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</si>
  <si>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</si>
  <si>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</si>
  <si>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</si>
  <si>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</si>
  <si>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</si>
  <si>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</si>
  <si>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</si>
  <si>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</si>
  <si>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</si>
  <si>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</si>
  <si>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</si>
  <si>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</si>
  <si>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</si>
  <si>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</si>
  <si>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</si>
  <si>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</si>
  <si>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</si>
  <si>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</si>
  <si>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</si>
  <si>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</si>
  <si>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</si>
  <si>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</si>
  <si>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</si>
  <si>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</si>
  <si>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</si>
  <si>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</si>
  <si>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</si>
  <si>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</si>
  <si>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</si>
  <si>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</si>
  <si>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</si>
  <si>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</si>
  <si>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</si>
  <si>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</si>
  <si>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</si>
  <si>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</si>
  <si>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</si>
  <si>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</si>
  <si>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</si>
  <si>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</si>
  <si>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</si>
  <si>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</si>
  <si>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</si>
  <si>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</si>
  <si>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</si>
  <si>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</si>
  <si>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</si>
  <si>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</si>
  <si>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</si>
  <si>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</si>
  <si>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</si>
  <si>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</si>
  <si>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</si>
  <si>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</si>
  <si>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</si>
  <si>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</si>
  <si>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</si>
  <si>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</si>
  <si>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</si>
  <si>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</si>
  <si>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</si>
  <si>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</si>
  <si>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</si>
  <si>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</si>
  <si>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</si>
  <si>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</si>
  <si>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</si>
  <si>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</si>
  <si>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</si>
  <si>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</si>
  <si>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</si>
  <si>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</si>
  <si>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</si>
  <si>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</si>
  <si>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</si>
  <si>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</si>
  <si>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</si>
  <si>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</si>
  <si>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</si>
  <si>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</si>
  <si>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</si>
  <si>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</si>
  <si>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</si>
  <si>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</si>
  <si>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</si>
  <si>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</si>
  <si>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</si>
  <si>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</si>
  <si>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</si>
  <si>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</si>
  <si>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</si>
  <si>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</si>
  <si>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</si>
  <si>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</si>
  <si>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</si>
  <si>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</si>
  <si>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</si>
  <si>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</si>
  <si>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</si>
  <si>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</si>
  <si>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</si>
  <si>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</si>
  <si>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</si>
  <si>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</si>
  <si>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</si>
  <si>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</si>
  <si>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</si>
  <si>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</si>
  <si>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</si>
  <si>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</si>
  <si>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</si>
  <si>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</si>
  <si>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</si>
  <si>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</si>
  <si>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</si>
  <si>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</si>
  <si>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</si>
  <si>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</si>
  <si>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</si>
  <si>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</si>
  <si>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</si>
  <si>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</si>
  <si>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</si>
  <si>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</si>
  <si>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</si>
  <si>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</si>
  <si>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</si>
  <si>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</si>
  <si>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</si>
  <si>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</si>
  <si>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</si>
  <si>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</si>
  <si>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</si>
  <si>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</si>
  <si>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</si>
  <si>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</si>
  <si>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</si>
  <si>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</si>
  <si>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</si>
  <si>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</si>
  <si>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</si>
  <si>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</si>
  <si>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</si>
  <si>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</si>
  <si>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</si>
  <si>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</si>
  <si>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</si>
  <si>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</si>
  <si>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</si>
  <si>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</si>
  <si>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</si>
  <si>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</si>
  <si>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</si>
  <si>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</si>
  <si>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</si>
  <si>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</si>
  <si>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</si>
  <si>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</si>
  <si>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</si>
  <si>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</si>
  <si>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</si>
  <si>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</si>
  <si>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</si>
  <si>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</si>
  <si>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</si>
  <si>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</si>
  <si>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</si>
  <si>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</si>
  <si>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</si>
  <si>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</si>
  <si>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</si>
  <si>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</si>
  <si>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</si>
  <si>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</si>
  <si>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</si>
  <si>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</si>
  <si>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</si>
  <si>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</si>
  <si>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</si>
  <si>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</si>
  <si>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</si>
  <si>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</si>
  <si>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</si>
  <si>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</si>
  <si>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</si>
  <si>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</si>
  <si>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</si>
  <si>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</si>
  <si>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</si>
  <si>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</si>
  <si>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</si>
  <si>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</si>
  <si>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</si>
  <si>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</si>
  <si>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</si>
  <si>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</si>
  <si>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</si>
  <si>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</si>
  <si>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</si>
  <si>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</si>
  <si>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</si>
  <si>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</si>
  <si>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</si>
  <si>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</si>
  <si>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</si>
  <si>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</si>
  <si>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</si>
  <si>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</si>
  <si>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</si>
  <si>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</si>
  <si>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</si>
  <si>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</si>
  <si>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</si>
  <si>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</si>
  <si>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</si>
  <si>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</si>
  <si>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</si>
  <si>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</si>
  <si>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</si>
  <si>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</si>
  <si>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</si>
  <si>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</si>
  <si>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</si>
  <si>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</si>
  <si>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</si>
  <si>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</si>
  <si>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</si>
  <si>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</si>
  <si>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</si>
  <si>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</si>
  <si>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</si>
  <si>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</si>
  <si>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</si>
  <si>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</si>
  <si>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</si>
  <si>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</si>
  <si>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</si>
  <si>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</si>
  <si>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</si>
  <si>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</si>
  <si>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</si>
  <si>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</si>
  <si>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</si>
  <si>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</si>
  <si>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</si>
  <si>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</si>
  <si>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</si>
  <si>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</si>
  <si>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</si>
  <si>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</si>
  <si>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</si>
  <si>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</si>
  <si>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</si>
  <si>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</si>
  <si>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</si>
  <si>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</si>
  <si>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</si>
  <si>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</si>
  <si>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</si>
  <si>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</si>
  <si>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</si>
  <si>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</si>
  <si>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</si>
  <si>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</si>
  <si>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</si>
  <si>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</si>
  <si>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</si>
  <si>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</si>
  <si>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</si>
  <si>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</si>
  <si>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</si>
  <si>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</si>
  <si>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</si>
  <si>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</si>
  <si>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</si>
  <si>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</si>
  <si>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</si>
  <si>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</si>
  <si>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</si>
  <si>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</si>
  <si>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</si>
  <si>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</si>
  <si>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</si>
  <si>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</si>
  <si>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</si>
  <si>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</si>
  <si>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</si>
  <si>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</si>
  <si>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</si>
  <si>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</si>
  <si>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</si>
  <si>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</si>
  <si>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</si>
  <si>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</si>
  <si>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</si>
  <si>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</si>
  <si>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</si>
  <si>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</si>
  <si>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</si>
  <si>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</si>
  <si>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</si>
  <si>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</si>
  <si>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</si>
  <si>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</si>
  <si>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</si>
  <si>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</si>
  <si>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</si>
  <si>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</si>
  <si>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</si>
  <si>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</si>
  <si>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</si>
  <si>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</si>
  <si>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</si>
  <si>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</si>
  <si>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</si>
  <si>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</si>
  <si>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</si>
  <si>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</si>
  <si>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</si>
  <si>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</si>
  <si>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</si>
  <si>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</si>
  <si>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</si>
  <si>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</si>
  <si>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</si>
  <si>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</si>
  <si>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</si>
  <si>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</si>
  <si>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</si>
  <si>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</si>
  <si>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</si>
  <si>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</si>
  <si>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</si>
  <si>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</si>
  <si>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</si>
  <si>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</si>
  <si>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</si>
  <si>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</si>
  <si>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</si>
  <si>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</si>
  <si>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</si>
  <si>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</si>
  <si>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</si>
  <si>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</si>
  <si>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</si>
  <si>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</si>
  <si>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</si>
  <si>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</si>
  <si>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</si>
  <si>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</si>
  <si>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</si>
  <si>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</si>
  <si>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</si>
  <si>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</si>
  <si>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</si>
  <si>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</si>
  <si>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</si>
  <si>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</si>
  <si>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</si>
  <si>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</si>
  <si>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</si>
  <si>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</si>
  <si>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</si>
  <si>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</si>
  <si>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</si>
  <si>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</si>
  <si>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</si>
  <si>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</si>
  <si>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</si>
  <si>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</si>
  <si>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</si>
  <si>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</si>
  <si>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</si>
  <si>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</si>
  <si>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</si>
  <si>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</si>
  <si>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</si>
  <si>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</si>
  <si>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</si>
  <si>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</si>
  <si>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</si>
  <si>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</si>
  <si>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</si>
  <si>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</si>
  <si>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</si>
  <si>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</si>
  <si>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</si>
  <si>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</si>
  <si>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</si>
  <si>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</si>
  <si>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</si>
  <si>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</si>
  <si>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</si>
  <si>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</si>
  <si>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</si>
  <si>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</si>
  <si>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</si>
  <si>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</si>
  <si>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</si>
  <si>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</si>
  <si>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</si>
  <si>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</si>
  <si>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</si>
  <si>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</si>
  <si>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</si>
  <si>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</si>
  <si>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</si>
  <si>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</si>
  <si>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</si>
  <si>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</si>
  <si>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</si>
  <si>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</si>
  <si>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</si>
  <si>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</si>
  <si>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</si>
  <si>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</si>
  <si>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</si>
  <si>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</si>
  <si>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</si>
  <si>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</si>
  <si>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</si>
  <si>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</si>
  <si>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</si>
  <si>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</si>
  <si>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</si>
  <si>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</si>
  <si>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</si>
  <si>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</si>
  <si>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</si>
  <si>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</si>
  <si>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</si>
  <si>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</si>
  <si>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</si>
  <si>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</si>
  <si>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</si>
  <si>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</si>
  <si>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</si>
  <si>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</si>
  <si>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</si>
  <si>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</si>
  <si>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</si>
  <si>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</si>
  <si>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</si>
  <si>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</si>
  <si>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</si>
  <si>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</si>
  <si>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</si>
  <si>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</si>
  <si>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</si>
  <si>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</si>
  <si>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</si>
  <si>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</si>
  <si>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</si>
  <si>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</si>
  <si>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</si>
  <si>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</si>
  <si>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</si>
  <si>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</si>
  <si>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</si>
  <si>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</si>
  <si>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</si>
  <si>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</si>
  <si>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</si>
  <si>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</si>
  <si>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</si>
  <si>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</si>
  <si>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</si>
  <si>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</si>
  <si>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</si>
  <si>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</si>
  <si>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</si>
  <si>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</si>
  <si>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</si>
  <si>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</si>
  <si>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</si>
  <si>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</si>
  <si>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</si>
  <si>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</si>
  <si>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</si>
  <si>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</si>
  <si>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</si>
  <si>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</si>
  <si>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</si>
  <si>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</si>
  <si>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</si>
  <si>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</si>
  <si>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</si>
  <si>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</si>
  <si>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</si>
  <si>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</si>
  <si>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</si>
  <si>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</si>
  <si>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</si>
  <si>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</si>
  <si>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</si>
  <si>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</si>
  <si>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</si>
  <si>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</si>
  <si>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</si>
  <si>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</si>
  <si>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</si>
  <si>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</si>
  <si>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</si>
  <si>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</si>
  <si>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</si>
  <si>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</si>
  <si>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</si>
  <si>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</si>
  <si>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</si>
  <si>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</si>
  <si>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</si>
  <si>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</si>
  <si>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</si>
  <si>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</si>
  <si>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</si>
  <si>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</si>
  <si>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</si>
  <si>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</si>
  <si>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</si>
  <si>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</si>
  <si>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</si>
  <si>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</si>
  <si>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</si>
  <si>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</si>
  <si>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</si>
  <si>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</si>
  <si>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</si>
  <si>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</si>
  <si>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</si>
  <si>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</si>
  <si>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</si>
  <si>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</si>
  <si>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</si>
  <si>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</si>
  <si>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</si>
  <si>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</si>
  <si>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</si>
  <si>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</si>
  <si>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</si>
  <si>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</si>
  <si>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</si>
  <si>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</si>
  <si>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</si>
  <si>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</si>
  <si>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</si>
  <si>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</si>
  <si>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</si>
  <si>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</si>
  <si>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</si>
  <si>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</si>
  <si>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</si>
  <si>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</si>
  <si>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</si>
  <si>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</si>
  <si>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</si>
  <si>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</si>
  <si>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</si>
  <si>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</si>
  <si>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</si>
  <si>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</si>
  <si>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</si>
  <si>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</si>
  <si>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</si>
  <si>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</si>
  <si>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</si>
  <si>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</si>
  <si>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</si>
  <si>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</si>
  <si>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</si>
  <si>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</si>
  <si>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</si>
  <si>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</si>
  <si>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</si>
  <si>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</si>
  <si>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</si>
  <si>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</si>
  <si>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</si>
  <si>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</si>
  <si>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</si>
  <si>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</si>
  <si>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</si>
  <si>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</si>
  <si>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</si>
  <si>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</si>
  <si>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</si>
  <si>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</si>
  <si>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</si>
  <si>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</si>
  <si>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</si>
  <si>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</si>
  <si>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</si>
  <si>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</si>
  <si>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</si>
  <si>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</si>
  <si>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</si>
  <si>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</si>
  <si>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</si>
  <si>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</si>
  <si>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</si>
  <si>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</si>
  <si>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</si>
  <si>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</si>
  <si>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</si>
  <si>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</si>
  <si>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</si>
  <si>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</si>
  <si>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</si>
  <si>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</si>
  <si>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</si>
  <si>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</si>
  <si>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</si>
  <si>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</si>
  <si>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</si>
  <si>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</si>
  <si>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</si>
  <si>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</si>
  <si>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</si>
  <si>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</si>
  <si>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</si>
  <si>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</si>
  <si>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</si>
  <si>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</si>
  <si>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</si>
  <si>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</si>
  <si>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</si>
  <si>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</si>
  <si>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</si>
  <si>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</si>
  <si>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</si>
  <si>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</si>
  <si>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</si>
  <si>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</si>
  <si>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</si>
  <si>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</si>
  <si>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</si>
  <si>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</si>
  <si>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</si>
  <si>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</si>
  <si>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</si>
  <si>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</si>
  <si>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</si>
  <si>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</si>
  <si>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</si>
  <si>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</si>
  <si>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</si>
  <si>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</si>
  <si>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</si>
  <si>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</si>
  <si>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</si>
  <si>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</si>
  <si>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</si>
  <si>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</si>
  <si>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</si>
  <si>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</si>
  <si>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</si>
  <si>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</si>
  <si>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</si>
  <si>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</si>
  <si>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</si>
  <si>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</si>
  <si>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</si>
  <si>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</si>
  <si>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</si>
  <si>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</si>
  <si>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</si>
  <si>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</si>
  <si>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</si>
  <si>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</si>
  <si>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</si>
  <si>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</si>
  <si>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</si>
  <si>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</si>
  <si>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</si>
  <si>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</si>
  <si>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</si>
  <si>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</si>
  <si>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</si>
  <si>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</si>
  <si>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</si>
  <si>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</si>
  <si>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</si>
  <si>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</si>
  <si>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</si>
  <si>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</si>
  <si>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</si>
  <si>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</si>
  <si>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</si>
  <si>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</si>
  <si>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</si>
  <si>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</si>
  <si>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</si>
  <si>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</si>
  <si>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</si>
  <si>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</si>
  <si>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</si>
  <si>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</si>
  <si>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</si>
  <si>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</si>
  <si>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</si>
  <si>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</si>
  <si>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</si>
  <si>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</si>
  <si>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</si>
  <si>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</si>
  <si>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</si>
  <si>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</si>
  <si>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</si>
  <si>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</si>
  <si>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</si>
  <si>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</si>
  <si>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</si>
  <si>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</si>
  <si>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</si>
  <si>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</si>
  <si>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</si>
  <si>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</si>
  <si>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</si>
  <si>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</si>
  <si>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</si>
  <si>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</si>
  <si>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</si>
  <si>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</si>
  <si>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</si>
  <si>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</si>
  <si>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</si>
  <si>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</si>
  <si>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</si>
  <si>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</si>
  <si>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</si>
  <si>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</si>
  <si>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</si>
  <si>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</si>
  <si>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</si>
  <si>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</si>
  <si>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</si>
  <si>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</si>
  <si>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</si>
  <si>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</si>
  <si>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</si>
  <si>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</si>
  <si>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</si>
  <si>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</si>
  <si>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</si>
  <si>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</si>
  <si>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</si>
  <si>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</si>
  <si>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</si>
  <si>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</si>
  <si>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</si>
  <si>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</si>
  <si>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</si>
  <si>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</si>
  <si>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</si>
  <si>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</si>
  <si>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</si>
  <si>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</si>
  <si>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</si>
  <si>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</si>
  <si>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</si>
  <si>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</si>
  <si>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</si>
  <si>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</si>
  <si>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</si>
  <si>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</si>
  <si>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</si>
  <si>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</si>
  <si>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</si>
  <si>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</si>
  <si>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</si>
  <si>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</si>
  <si>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</si>
  <si>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</si>
  <si>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</si>
  <si>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</si>
  <si>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</si>
  <si>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</si>
  <si>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</si>
  <si>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</si>
  <si>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</si>
  <si>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</si>
  <si>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</si>
  <si>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</si>
  <si>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</si>
  <si>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</si>
  <si>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</si>
  <si>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</si>
  <si>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</si>
  <si>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</si>
  <si>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</si>
  <si>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</si>
  <si>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</si>
  <si>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</si>
  <si>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</si>
  <si>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</si>
  <si>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</si>
  <si>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</si>
  <si>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</si>
  <si>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</si>
  <si>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</si>
  <si>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</si>
  <si>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</si>
  <si>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</si>
  <si>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</si>
  <si>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</si>
  <si>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</si>
  <si>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</si>
  <si>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</si>
  <si>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</si>
  <si>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</si>
  <si>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</si>
  <si>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</si>
  <si>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</si>
  <si>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</si>
  <si>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</si>
  <si>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</si>
  <si>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</si>
  <si>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</si>
  <si>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</si>
  <si>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</si>
  <si>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</si>
  <si>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</si>
  <si>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</si>
  <si>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</si>
  <si>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</si>
  <si>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</si>
  <si>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</si>
  <si>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</si>
  <si>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</si>
  <si>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</si>
  <si>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</si>
  <si>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</si>
  <si>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</si>
  <si>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</si>
  <si>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</si>
  <si>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</si>
  <si>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</si>
  <si>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</si>
  <si>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</si>
  <si>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</si>
  <si>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</si>
  <si>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</si>
  <si>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</si>
  <si>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</si>
  <si>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</si>
  <si>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</si>
  <si>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</si>
  <si>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</si>
  <si>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</si>
  <si>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</si>
  <si>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</si>
  <si>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</si>
  <si>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</si>
  <si>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</si>
  <si>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</si>
  <si>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</si>
  <si>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</si>
  <si>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</si>
  <si>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</si>
  <si>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</si>
  <si>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</si>
  <si>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</si>
  <si>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</si>
  <si>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</si>
  <si>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</si>
  <si>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</si>
  <si>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</si>
  <si>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</si>
  <si>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</si>
  <si>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</si>
  <si>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</si>
  <si>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</si>
  <si>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</si>
  <si>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</si>
  <si>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</si>
  <si>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</si>
  <si>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</si>
  <si>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</si>
  <si>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</si>
  <si>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</si>
  <si>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</si>
  <si>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</si>
  <si>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</si>
  <si>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</si>
  <si>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</si>
  <si>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</si>
  <si>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</si>
  <si>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</si>
  <si>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</si>
  <si>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</si>
  <si>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</si>
  <si>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</si>
  <si>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</si>
  <si>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</si>
  <si>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</si>
  <si>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</si>
  <si>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</si>
  <si>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</si>
  <si>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</si>
  <si>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</si>
  <si>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</si>
  <si>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</si>
  <si>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</si>
  <si>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</si>
  <si>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</si>
  <si>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</si>
  <si>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</si>
  <si>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</si>
  <si>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</si>
  <si>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</si>
  <si>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</si>
  <si>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</si>
  <si>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</si>
  <si>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</si>
  <si>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</si>
  <si>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</si>
  <si>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</si>
  <si>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</si>
  <si>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</si>
  <si>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</si>
  <si>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</si>
  <si>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</si>
  <si>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</si>
  <si>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</si>
  <si>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</si>
  <si>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</si>
  <si>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</si>
  <si>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</si>
  <si>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</si>
  <si>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</si>
  <si>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</si>
  <si>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</si>
  <si>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</si>
  <si>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</si>
  <si>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</si>
  <si>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</si>
  <si>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</si>
  <si>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</si>
  <si>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</si>
  <si>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</si>
  <si>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</si>
  <si>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</si>
  <si>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</si>
  <si>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</si>
  <si>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</si>
  <si>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</si>
  <si>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</si>
  <si>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</si>
  <si>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</si>
  <si>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</si>
  <si>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</si>
  <si>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</si>
  <si>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</si>
  <si>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</si>
  <si>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</si>
  <si>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</si>
  <si>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</si>
  <si>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</si>
  <si>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</si>
  <si>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</si>
  <si>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</si>
  <si>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</si>
  <si>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</si>
  <si>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</si>
  <si>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</si>
  <si>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</si>
  <si>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</si>
  <si>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</si>
  <si>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</si>
  <si>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</si>
  <si>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</si>
  <si>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</si>
  <si>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</si>
  <si>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</si>
  <si>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</si>
  <si>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</si>
  <si>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</si>
  <si>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</si>
  <si>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</si>
  <si>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</si>
  <si>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</si>
  <si>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</si>
  <si>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</si>
  <si>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</si>
  <si>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</si>
  <si>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</si>
  <si>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</si>
  <si>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</si>
  <si>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</si>
  <si>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</si>
  <si>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</si>
  <si>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</si>
  <si>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</si>
  <si>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</si>
  <si>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</si>
  <si>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</si>
  <si>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</si>
  <si>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</si>
  <si>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</si>
  <si>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</si>
  <si>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</si>
  <si>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</si>
  <si>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</si>
  <si>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</si>
  <si>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</si>
  <si>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</si>
  <si>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</si>
  <si>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</si>
  <si>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</si>
  <si>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</si>
  <si>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</si>
  <si>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</si>
  <si>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</si>
  <si>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</si>
  <si>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</si>
  <si>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</si>
  <si>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</si>
  <si>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</si>
  <si>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</si>
  <si>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</si>
  <si>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</si>
  <si>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</si>
  <si>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</si>
  <si>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</si>
  <si>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</si>
  <si>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</si>
  <si>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</si>
  <si>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</si>
  <si>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</si>
  <si>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</si>
  <si>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</si>
  <si>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</si>
  <si>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</si>
  <si>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</si>
  <si>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</si>
  <si>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</si>
  <si>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</si>
  <si>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</si>
  <si>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</si>
  <si>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</si>
  <si>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</si>
  <si>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</si>
  <si>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</si>
  <si>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</si>
  <si>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</si>
  <si>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</si>
  <si>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</si>
  <si>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</si>
  <si>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</si>
  <si>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</si>
  <si>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</si>
  <si>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</si>
  <si>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</si>
  <si>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</si>
  <si>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</si>
  <si>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</si>
  <si>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</si>
  <si>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</si>
  <si>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</si>
  <si>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</si>
  <si>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</si>
  <si>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</si>
  <si>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</si>
  <si>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</si>
  <si>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</si>
  <si>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</si>
  <si>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</si>
  <si>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</si>
  <si>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</si>
  <si>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</si>
  <si>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</si>
  <si>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</si>
  <si>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</si>
  <si>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</si>
  <si>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</si>
  <si>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</si>
  <si>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</si>
  <si>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</si>
  <si>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</si>
  <si>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</si>
  <si>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</si>
  <si>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</si>
  <si>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</si>
  <si>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</si>
  <si>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</si>
  <si>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</si>
  <si>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</si>
  <si>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</si>
  <si>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</si>
  <si>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</si>
  <si>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</si>
  <si>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</si>
  <si>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</si>
  <si>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</si>
  <si>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</si>
  <si>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</si>
  <si>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</si>
  <si>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</si>
  <si>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</si>
  <si>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</si>
  <si>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</si>
  <si>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</si>
  <si>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</si>
  <si>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</si>
  <si>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</si>
  <si>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</si>
  <si>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</si>
  <si>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</si>
  <si>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</si>
  <si>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</si>
  <si>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</si>
  <si>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</si>
  <si>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</si>
  <si>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</si>
  <si>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</si>
  <si>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</si>
  <si>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</si>
  <si>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</si>
  <si>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</si>
  <si>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</si>
  <si>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</si>
  <si>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</si>
  <si>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</si>
  <si>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</si>
  <si>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</si>
  <si>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</si>
  <si>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</si>
  <si>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</si>
  <si>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</si>
  <si>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</si>
  <si>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</si>
  <si>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</si>
  <si>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</si>
  <si>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</si>
  <si>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</si>
  <si>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</si>
  <si>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</si>
  <si>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</si>
  <si>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</si>
  <si>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</si>
  <si>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</si>
  <si>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</si>
  <si>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</si>
  <si>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</si>
  <si>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</si>
  <si>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</si>
  <si>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</si>
  <si>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</si>
  <si>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</si>
  <si>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</si>
  <si>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</si>
  <si>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</si>
  <si>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</si>
  <si>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</si>
  <si>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</si>
  <si>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</si>
  <si>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</si>
  <si>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</si>
  <si>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</si>
  <si>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</si>
  <si>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</si>
  <si>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</si>
  <si>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</si>
  <si>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</si>
  <si>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</si>
  <si>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</si>
  <si>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</si>
  <si>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</si>
  <si>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</si>
  <si>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</si>
  <si>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</si>
  <si>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</si>
  <si>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</si>
  <si>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</si>
  <si>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</si>
  <si>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</si>
  <si>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</si>
  <si>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</si>
  <si>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</si>
  <si>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</si>
  <si>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</si>
  <si>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</si>
  <si>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</si>
  <si>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</si>
  <si>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</si>
  <si>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</si>
  <si>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</si>
  <si>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</si>
  <si>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</si>
  <si>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</si>
  <si>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</si>
  <si>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</si>
  <si>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</si>
  <si>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</si>
  <si>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</si>
  <si>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</si>
  <si>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</si>
  <si>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</si>
  <si>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</si>
  <si>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</si>
  <si>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</si>
  <si>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</si>
  <si>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</si>
  <si>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</si>
  <si>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</si>
  <si>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</si>
  <si>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</si>
  <si>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</si>
  <si>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</si>
  <si>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</si>
  <si>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</si>
  <si>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</si>
  <si>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</si>
  <si>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</si>
  <si>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</si>
  <si>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</si>
  <si>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</si>
  <si>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</si>
  <si>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</si>
  <si>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</si>
  <si>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</si>
  <si>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</si>
  <si>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</si>
  <si>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</si>
  <si>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</si>
  <si>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</si>
  <si>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</si>
  <si>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</si>
  <si>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</si>
  <si>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</si>
  <si>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</si>
  <si>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</si>
  <si>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</si>
  <si>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</si>
  <si>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</si>
  <si>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</si>
  <si>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</si>
  <si>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</si>
  <si>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</si>
  <si>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</si>
  <si>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</si>
  <si>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</si>
  <si>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</si>
  <si>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</si>
  <si>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</si>
  <si>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</si>
  <si>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</si>
  <si>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</si>
  <si>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</si>
  <si>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</si>
  <si>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</si>
  <si>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</si>
  <si>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</si>
  <si>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</si>
  <si>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</si>
  <si>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</si>
  <si>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</si>
  <si>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</si>
  <si>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</si>
  <si>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</si>
  <si>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</si>
  <si>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</si>
  <si>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</si>
  <si>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</si>
  <si>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</si>
  <si>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</si>
  <si>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</si>
  <si>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</si>
  <si>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</si>
  <si>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</si>
  <si>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</si>
  <si>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</si>
  <si>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</si>
  <si>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</si>
  <si>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</si>
  <si>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</si>
  <si>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</si>
  <si>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</si>
  <si>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</si>
  <si>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</si>
  <si>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</si>
  <si>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</si>
  <si>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</si>
  <si>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</si>
  <si>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</si>
  <si>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</si>
  <si>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</si>
  <si>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</si>
  <si>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</si>
  <si>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</si>
  <si>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</si>
  <si>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</si>
  <si>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</si>
  <si>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</si>
  <si>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</si>
  <si>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</si>
  <si>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</si>
  <si>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</si>
  <si>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</si>
  <si>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</si>
  <si>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</si>
  <si>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</si>
  <si>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</si>
  <si>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</si>
  <si>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</si>
  <si>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</si>
  <si>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</si>
  <si>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</si>
  <si>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</si>
  <si>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</si>
  <si>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</si>
  <si>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</si>
  <si>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</si>
  <si>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</si>
  <si>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</si>
  <si>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</si>
  <si>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</si>
  <si>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</si>
  <si>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</si>
  <si>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</si>
  <si>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</si>
  <si>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</si>
  <si>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</si>
  <si>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</si>
  <si>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</si>
  <si>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</si>
  <si>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</si>
  <si>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</si>
  <si>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</si>
  <si>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</si>
  <si>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</si>
  <si>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</si>
  <si>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</si>
  <si>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</si>
  <si>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</si>
  <si>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</si>
  <si>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</si>
  <si>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</si>
  <si>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</si>
  <si>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</si>
  <si>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</si>
  <si>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</si>
  <si>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</si>
  <si>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</si>
  <si>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</si>
  <si>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</si>
  <si>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</si>
  <si>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</si>
  <si>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</si>
  <si>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</si>
  <si>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</si>
  <si>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</si>
  <si>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</si>
  <si>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</si>
  <si>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</si>
  <si>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</si>
  <si>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</si>
  <si>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</si>
  <si>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</si>
  <si>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</si>
  <si>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</si>
  <si>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</si>
  <si>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</si>
  <si>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</si>
  <si>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</si>
  <si>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</si>
  <si>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</si>
  <si>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</si>
  <si>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</si>
  <si>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</si>
  <si>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</si>
  <si>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</si>
  <si>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</si>
  <si>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</si>
  <si>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</si>
  <si>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</si>
  <si>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</si>
  <si>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</si>
  <si>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</si>
  <si>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</si>
  <si>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</si>
  <si>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</si>
  <si>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</si>
  <si>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</si>
  <si>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</si>
  <si>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</si>
  <si>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</si>
  <si>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</si>
  <si>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</si>
  <si>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</si>
  <si>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</si>
  <si>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</si>
  <si>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</si>
  <si>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</si>
  <si>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</si>
  <si>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</si>
  <si>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</si>
  <si>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</si>
  <si>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</si>
  <si>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</si>
  <si>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</si>
  <si>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</si>
  <si>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</si>
  <si>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</si>
  <si>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</si>
  <si>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</si>
  <si>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</si>
  <si>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</si>
  <si>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</si>
  <si>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</si>
  <si>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</si>
  <si>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</si>
  <si>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</si>
  <si>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</si>
  <si>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</si>
  <si>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</si>
  <si>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</si>
  <si>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</si>
  <si>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</si>
  <si>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</si>
  <si>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</si>
  <si>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</si>
  <si>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</si>
  <si>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</si>
  <si>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</si>
  <si>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</si>
  <si>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</si>
  <si>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</si>
  <si>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</si>
  <si>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</si>
  <si>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</si>
  <si>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</si>
  <si>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</si>
  <si>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</si>
  <si>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</si>
  <si>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</si>
  <si>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</si>
  <si>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</si>
  <si>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</si>
  <si>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</si>
  <si>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</si>
  <si>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</si>
  <si>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</si>
  <si>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</si>
  <si>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</si>
  <si>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</si>
  <si>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</si>
  <si>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</si>
  <si>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</si>
  <si>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</si>
  <si>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</si>
  <si>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</si>
  <si>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</si>
  <si>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</si>
  <si>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</si>
  <si>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</si>
  <si>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</si>
  <si>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</si>
  <si>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</si>
  <si>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</si>
  <si>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</si>
  <si>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</si>
  <si>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</si>
  <si>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</si>
  <si>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</si>
  <si>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</si>
  <si>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</si>
  <si>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</si>
  <si>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</si>
  <si>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</si>
  <si>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</si>
  <si>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</si>
  <si>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</si>
  <si>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</si>
  <si>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</si>
  <si>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</si>
  <si>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</si>
  <si>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</si>
  <si>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</si>
  <si>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</si>
  <si>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</si>
  <si>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</si>
  <si>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</si>
  <si>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</si>
  <si>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</si>
  <si>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</si>
  <si>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</si>
  <si>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</si>
  <si>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</si>
  <si>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</si>
  <si>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</si>
  <si>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</si>
  <si>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</si>
  <si>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</si>
  <si>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</si>
  <si>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</si>
  <si>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</si>
  <si>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</si>
  <si>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</si>
  <si>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</si>
  <si>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</si>
  <si>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</si>
  <si>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</si>
  <si>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</si>
  <si>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</si>
  <si>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</si>
  <si>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</si>
  <si>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</si>
  <si>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</si>
  <si>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</si>
  <si>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</si>
  <si>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</si>
  <si>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</si>
  <si>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</si>
  <si>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</si>
  <si>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</si>
  <si>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</si>
  <si>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</si>
  <si>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</si>
  <si>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</si>
  <si>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</si>
  <si>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</si>
  <si>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</si>
  <si>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</si>
  <si>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</si>
  <si>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</si>
  <si>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</si>
  <si>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</si>
  <si>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</si>
  <si>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</si>
  <si>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</si>
  <si>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</si>
  <si>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</si>
  <si>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</si>
  <si>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</si>
  <si>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</si>
  <si>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</si>
  <si>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</si>
  <si>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</si>
  <si>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</si>
  <si>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</si>
  <si>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</si>
  <si>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</si>
  <si>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</si>
  <si>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</si>
  <si>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</si>
  <si>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</si>
  <si>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</si>
  <si>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</si>
  <si>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</si>
  <si>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</si>
  <si>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</si>
  <si>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</si>
  <si>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</si>
  <si>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</si>
  <si>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</si>
  <si>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</si>
  <si>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</si>
  <si>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</si>
  <si>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</si>
  <si>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</si>
  <si>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</si>
  <si>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</si>
  <si>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</si>
  <si>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</si>
  <si>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</si>
  <si>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</si>
  <si>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</si>
  <si>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</si>
  <si>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</si>
  <si>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</si>
  <si>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</si>
  <si>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</si>
  <si>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</si>
  <si>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</si>
  <si>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</si>
  <si>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</si>
  <si>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</si>
  <si>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</si>
  <si>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</si>
  <si>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</si>
  <si>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</si>
  <si>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</si>
  <si>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</si>
  <si>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</si>
  <si>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</si>
  <si>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</si>
  <si>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</si>
  <si>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</si>
  <si>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</si>
  <si>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</si>
  <si>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</si>
  <si>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</si>
  <si>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</si>
  <si>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</si>
  <si>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</si>
  <si>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</si>
  <si>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</si>
  <si>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</si>
  <si>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</si>
  <si>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</si>
  <si>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</si>
  <si>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</si>
  <si>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</si>
  <si>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</si>
  <si>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</si>
  <si>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</si>
  <si>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</si>
  <si>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</si>
  <si>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</si>
  <si>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</si>
  <si>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</si>
  <si>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</si>
  <si>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</si>
  <si>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</si>
  <si>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</si>
  <si>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</si>
  <si>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</si>
  <si>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</si>
  <si>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</si>
  <si>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</si>
  <si>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</si>
  <si>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</si>
  <si>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</si>
  <si>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</si>
  <si>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</si>
  <si>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</si>
  <si>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</si>
  <si>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</si>
  <si>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</si>
  <si>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</si>
  <si>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</si>
  <si>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</si>
  <si>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</si>
  <si>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</si>
  <si>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</si>
  <si>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</si>
  <si>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</si>
  <si>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</si>
  <si>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</si>
  <si>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</si>
  <si>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</si>
  <si>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</si>
  <si>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</si>
  <si>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</si>
  <si>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</si>
  <si>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</si>
  <si>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</si>
  <si>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</si>
  <si>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</si>
  <si>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</si>
  <si>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</si>
  <si>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</si>
  <si>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</si>
  <si>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</si>
  <si>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</si>
  <si>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</si>
  <si>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</si>
  <si>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</si>
  <si>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</si>
  <si>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</si>
  <si>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</si>
  <si>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</si>
  <si>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</si>
  <si>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</si>
  <si>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</si>
  <si>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</si>
  <si>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</si>
  <si>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</si>
  <si>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</si>
  <si>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</si>
  <si>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</si>
  <si>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</si>
  <si>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</si>
  <si>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</si>
  <si>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</si>
  <si>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</si>
  <si>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</si>
  <si>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</si>
  <si>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</si>
  <si>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</si>
  <si>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</si>
  <si>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</si>
  <si>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</si>
  <si>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</si>
  <si>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</si>
  <si>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</si>
  <si>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</si>
  <si>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</si>
  <si>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</si>
  <si>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</si>
  <si>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</si>
  <si>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</si>
  <si>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</si>
  <si>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</si>
  <si>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</si>
  <si>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</si>
  <si>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</si>
  <si>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</si>
  <si>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</si>
  <si>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</si>
  <si>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</si>
  <si>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</si>
  <si>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</si>
  <si>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</si>
  <si>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</si>
  <si>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</si>
  <si>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</si>
  <si>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</si>
  <si>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</si>
  <si>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</si>
  <si>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</si>
  <si>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</si>
  <si>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</si>
  <si>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</si>
  <si>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</si>
  <si>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</si>
  <si>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</si>
  <si>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</si>
  <si>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</si>
  <si>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</si>
  <si>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</si>
  <si>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</si>
  <si>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</si>
  <si>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</si>
  <si>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</si>
  <si>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</si>
  <si>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</si>
  <si>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</si>
  <si>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</si>
  <si>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</si>
  <si>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</si>
  <si>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</si>
  <si>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</si>
  <si>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</si>
  <si>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</si>
  <si>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</si>
  <si>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</si>
  <si>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</si>
  <si>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</si>
  <si>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</si>
  <si>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</si>
  <si>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</si>
  <si>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</si>
  <si>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</si>
  <si>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</si>
  <si>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</si>
  <si>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</si>
  <si>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</si>
  <si>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</si>
  <si>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</si>
  <si>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</si>
  <si>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</si>
  <si>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</si>
  <si>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</si>
  <si>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</si>
  <si>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</si>
  <si>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</si>
  <si>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</si>
  <si>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</si>
  <si>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</si>
  <si>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</si>
  <si>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</si>
  <si>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</si>
  <si>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</si>
  <si>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</si>
  <si>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</si>
  <si>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</si>
  <si>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</si>
  <si>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</si>
  <si>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</si>
  <si>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</si>
  <si>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</si>
  <si>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</si>
  <si>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</si>
  <si>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</si>
  <si>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</si>
  <si>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</si>
  <si>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</si>
  <si>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</si>
  <si>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</si>
  <si>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</si>
  <si>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</si>
  <si>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</si>
  <si>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</si>
  <si>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</si>
  <si>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</si>
  <si>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</si>
  <si>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</si>
  <si>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</si>
  <si>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</si>
  <si>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</si>
  <si>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</si>
  <si>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</si>
  <si>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</si>
  <si>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</si>
  <si>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</si>
  <si>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</si>
  <si>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</si>
  <si>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</si>
  <si>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</si>
  <si>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</si>
  <si>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</si>
  <si>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</si>
  <si>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</si>
  <si>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</si>
  <si>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</si>
  <si>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</si>
  <si>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</si>
  <si>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</si>
  <si>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</si>
  <si>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</si>
  <si>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</si>
  <si>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</si>
  <si>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</si>
  <si>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</si>
  <si>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</si>
  <si>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</si>
  <si>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</si>
  <si>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</si>
  <si>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</si>
  <si>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</si>
  <si>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</si>
  <si>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</si>
  <si>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</si>
  <si>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</si>
  <si>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</si>
  <si>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</si>
  <si>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</si>
  <si>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</si>
  <si>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</si>
  <si>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</si>
  <si>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</si>
  <si>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</si>
  <si>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</si>
  <si>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</si>
  <si>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</si>
  <si>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</si>
  <si>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</si>
  <si>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</si>
  <si>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</si>
  <si>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</si>
  <si>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</si>
  <si>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</si>
  <si>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</si>
  <si>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</si>
  <si>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</si>
  <si>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</si>
  <si>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</si>
  <si>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</si>
  <si>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</si>
  <si>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</si>
  <si>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</si>
  <si>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</si>
  <si>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</si>
  <si>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</si>
  <si>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</si>
  <si>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</si>
  <si>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</si>
  <si>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</si>
  <si>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</si>
  <si>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</si>
  <si>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</si>
  <si>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</si>
  <si>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</si>
  <si>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</si>
  <si>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</si>
  <si>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</si>
  <si>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</si>
  <si>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</si>
  <si>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</si>
  <si>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</si>
  <si>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</si>
  <si>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</si>
  <si>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</si>
  <si>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</si>
  <si>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</si>
  <si>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</si>
  <si>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</si>
  <si>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</si>
  <si>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</si>
  <si>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</si>
  <si>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</si>
  <si>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</si>
  <si>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</si>
  <si>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</si>
  <si>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</si>
  <si>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</si>
  <si>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</si>
  <si>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</si>
  <si>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</si>
  <si>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</si>
  <si>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</si>
  <si>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</si>
  <si>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</si>
  <si>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</si>
  <si>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</si>
  <si>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</si>
  <si>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</si>
  <si>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</si>
  <si>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</si>
  <si>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</si>
  <si>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</si>
  <si>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</si>
  <si>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</si>
  <si>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</si>
  <si>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</si>
  <si>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</si>
  <si>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</si>
  <si>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</si>
  <si>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</si>
  <si>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</si>
  <si>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</si>
  <si>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</si>
  <si>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</si>
  <si>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</si>
  <si>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</si>
  <si>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</si>
  <si>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</si>
  <si>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</si>
  <si>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</si>
  <si>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</si>
  <si>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</si>
  <si>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</si>
  <si>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</si>
  <si>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</si>
  <si>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</si>
  <si>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</si>
  <si>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</si>
  <si>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</si>
  <si>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</si>
  <si>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</si>
  <si>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</si>
  <si>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</si>
  <si>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</si>
  <si>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</si>
  <si>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</si>
  <si>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</si>
  <si>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</si>
  <si>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</si>
  <si>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</si>
  <si>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</si>
  <si>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</si>
  <si>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</si>
  <si>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</si>
  <si>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</si>
  <si>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</si>
  <si>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</si>
  <si>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</si>
  <si>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</si>
  <si>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</si>
  <si>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</si>
  <si>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</si>
  <si>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</si>
  <si>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</si>
  <si>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</si>
  <si>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</si>
  <si>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</si>
  <si>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</si>
  <si>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</si>
  <si>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</si>
  <si>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</si>
  <si>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</si>
  <si>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</si>
  <si>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</si>
  <si>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</si>
  <si>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</si>
  <si>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</si>
  <si>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</si>
  <si>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</si>
  <si>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</si>
  <si>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</si>
  <si>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</si>
  <si>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</si>
  <si>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</si>
  <si>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</si>
  <si>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</si>
  <si>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</si>
  <si>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</si>
  <si>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</si>
  <si>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</si>
  <si>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</si>
  <si>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</si>
  <si>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</si>
  <si>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</si>
  <si>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</si>
  <si>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</si>
  <si>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</si>
  <si>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</si>
  <si>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</si>
  <si>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</si>
  <si>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</si>
  <si>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</si>
  <si>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</si>
  <si>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</si>
  <si>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</si>
  <si>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</si>
  <si>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</si>
  <si>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</si>
  <si>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</si>
  <si>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</si>
  <si>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</si>
  <si>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</si>
  <si>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</si>
  <si>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</si>
  <si>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</si>
  <si>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</si>
  <si>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</si>
  <si>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</si>
  <si>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</si>
  <si>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</si>
  <si>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</si>
  <si>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</si>
  <si>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</si>
  <si>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</si>
  <si>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</si>
  <si>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</si>
  <si>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</si>
  <si>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</si>
  <si>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</si>
  <si>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</si>
  <si>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</si>
  <si>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</si>
  <si>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</si>
  <si>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</si>
  <si>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</si>
  <si>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</si>
  <si>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</si>
  <si>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</si>
  <si>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</si>
  <si>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</si>
  <si>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</si>
  <si>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</si>
  <si>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</si>
  <si>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</si>
  <si>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</si>
  <si>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</si>
  <si>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</si>
  <si>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</si>
  <si>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</si>
  <si>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</si>
  <si>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</si>
  <si>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</si>
  <si>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</si>
  <si>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</si>
  <si>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</si>
  <si>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</si>
  <si>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</si>
  <si>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</si>
  <si>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</si>
  <si>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</si>
  <si>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</si>
  <si>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</si>
  <si>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</si>
  <si>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</si>
  <si>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</si>
  <si>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</si>
  <si>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</si>
  <si>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</si>
  <si>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</si>
  <si>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</si>
  <si>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</si>
  <si>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</si>
  <si>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</si>
  <si>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</si>
  <si>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</si>
  <si>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</si>
  <si>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</si>
  <si>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</si>
  <si>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</si>
  <si>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</si>
  <si>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</si>
  <si>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</si>
  <si>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</si>
  <si>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</si>
  <si>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</si>
  <si>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</si>
  <si>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</si>
  <si>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</si>
  <si>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</si>
  <si>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</si>
  <si>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</si>
  <si>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</si>
  <si>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</si>
  <si>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</si>
  <si>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</si>
  <si>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</si>
  <si>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</si>
  <si>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</si>
  <si>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</si>
  <si>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</si>
  <si>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</si>
  <si>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</si>
  <si>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</si>
  <si>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</si>
  <si>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</si>
  <si>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</si>
  <si>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</si>
  <si>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</si>
  <si>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</si>
  <si>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</si>
  <si>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</si>
  <si>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</si>
  <si>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</si>
  <si>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</si>
  <si>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</si>
  <si>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</si>
  <si>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</si>
  <si>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</si>
  <si>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</si>
  <si>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</si>
  <si>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</si>
  <si>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</si>
  <si>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</si>
  <si>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</si>
  <si>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</si>
  <si>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</si>
  <si>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</si>
  <si>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</si>
  <si>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</si>
  <si>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</si>
  <si>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</si>
  <si>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</si>
  <si>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</si>
  <si>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</si>
  <si>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</si>
  <si>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</si>
  <si>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</si>
  <si>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</si>
  <si>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</si>
  <si>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</si>
  <si>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</si>
  <si>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</si>
  <si>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</si>
  <si>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</si>
  <si>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</si>
  <si>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</si>
  <si>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</si>
  <si>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</si>
  <si>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</si>
  <si>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</si>
  <si>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</si>
  <si>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</si>
  <si>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</si>
  <si>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</si>
  <si>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</si>
  <si>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</si>
  <si>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</si>
  <si>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</si>
  <si>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</si>
  <si>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</si>
  <si>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</si>
  <si>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</si>
  <si>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</si>
  <si>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</si>
  <si>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</si>
  <si>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</si>
  <si>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</si>
  <si>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</si>
  <si>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</si>
  <si>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</si>
  <si>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</si>
  <si>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</si>
  <si>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</si>
  <si>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</si>
  <si>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</si>
  <si>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</si>
  <si>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</si>
  <si>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</si>
  <si>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</si>
  <si>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</si>
  <si>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</si>
  <si>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</si>
  <si>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</si>
  <si>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</si>
  <si>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</si>
  <si>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</si>
  <si>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</si>
  <si>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</si>
  <si>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</si>
  <si>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</si>
  <si>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</si>
  <si>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</si>
  <si>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</si>
  <si>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</si>
  <si>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</si>
  <si>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</si>
  <si>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</si>
  <si>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</si>
  <si>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</si>
  <si>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</si>
  <si>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</si>
  <si>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</si>
  <si>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</si>
  <si>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</si>
  <si>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</si>
  <si>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</si>
  <si>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</si>
  <si>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</si>
  <si>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</si>
  <si>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</si>
  <si>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</si>
  <si>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</si>
  <si>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</si>
  <si>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</si>
  <si>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</si>
  <si>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</si>
  <si>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</si>
  <si>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</si>
  <si>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</si>
  <si>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</si>
  <si>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</si>
  <si>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</si>
  <si>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</si>
  <si>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</si>
  <si>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</si>
  <si>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</si>
  <si>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</si>
  <si>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</si>
  <si>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</si>
  <si>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</si>
  <si>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</si>
  <si>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</si>
  <si>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</si>
  <si>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</si>
  <si>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</si>
  <si>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</si>
  <si>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</si>
  <si>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</si>
  <si>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</si>
  <si>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</si>
  <si>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</si>
  <si>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</si>
  <si>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</si>
  <si>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</si>
  <si>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</si>
  <si>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</si>
  <si>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</si>
  <si>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</si>
  <si>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</si>
  <si>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</si>
  <si>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</si>
  <si>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</si>
  <si>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</si>
  <si>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</si>
  <si>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</si>
  <si>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</si>
  <si>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</si>
  <si>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</si>
  <si>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</si>
  <si>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</si>
  <si>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</si>
  <si>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</si>
  <si>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</si>
  <si>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</si>
  <si>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</si>
  <si>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</si>
  <si>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</si>
  <si>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</si>
  <si>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</si>
  <si>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</si>
  <si>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</si>
  <si>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</si>
  <si>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</si>
  <si>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</si>
  <si>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</si>
  <si>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</si>
  <si>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</si>
  <si>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</si>
  <si>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</si>
  <si>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</si>
  <si>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</si>
  <si>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</si>
  <si>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</si>
  <si>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</si>
  <si>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</si>
  <si>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</si>
  <si>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</si>
  <si>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</si>
  <si>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</si>
  <si>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</si>
  <si>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</si>
  <si>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</si>
  <si>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</si>
  <si>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</si>
  <si>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</si>
  <si>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</si>
  <si>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</si>
  <si>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</si>
  <si>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</si>
  <si>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</si>
  <si>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</si>
  <si>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</si>
  <si>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</si>
  <si>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</si>
  <si>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</si>
  <si>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</si>
  <si>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</si>
  <si>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</si>
  <si>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</si>
  <si>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</si>
  <si>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</si>
  <si>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</si>
  <si>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</si>
  <si>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</si>
  <si>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</si>
  <si>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</si>
  <si>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</si>
  <si>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</si>
  <si>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</si>
  <si>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</si>
  <si>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</si>
  <si>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</si>
  <si>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</si>
  <si>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</si>
  <si>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</si>
  <si>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</si>
  <si>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</si>
  <si>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</si>
  <si>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</si>
  <si>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</si>
  <si>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</si>
  <si>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</si>
  <si>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</si>
  <si>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</si>
  <si>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</si>
  <si>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</si>
  <si>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</si>
  <si>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</si>
  <si>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</si>
  <si>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</si>
  <si>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</si>
  <si>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</si>
  <si>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</si>
  <si>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</si>
  <si>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</si>
  <si>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</si>
  <si>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</si>
  <si>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</si>
  <si>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</si>
  <si>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</si>
  <si>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</si>
  <si>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</si>
  <si>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</si>
  <si>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</si>
  <si>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</si>
  <si>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</si>
  <si>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</si>
  <si>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</si>
  <si>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</si>
  <si>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</si>
  <si>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</si>
  <si>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</si>
  <si>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</si>
  <si>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</si>
  <si>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</si>
  <si>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</si>
  <si>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</si>
  <si>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</si>
  <si>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</si>
  <si>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</si>
  <si>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</si>
  <si>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</si>
  <si>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</si>
  <si>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</si>
  <si>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</si>
  <si>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</si>
  <si>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</si>
  <si>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</si>
  <si>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</si>
  <si>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</si>
  <si>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</si>
  <si>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</si>
  <si>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</si>
  <si>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</si>
  <si>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</si>
  <si>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</si>
  <si>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</si>
  <si>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</si>
  <si>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</si>
  <si>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</si>
  <si>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</si>
  <si>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</si>
  <si>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</si>
  <si>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</si>
  <si>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</si>
  <si>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</si>
  <si>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</si>
  <si>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</si>
  <si>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</si>
  <si>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</si>
  <si>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</si>
  <si>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</si>
  <si>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</si>
  <si>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</si>
  <si>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</si>
  <si>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</si>
  <si>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</si>
  <si>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</si>
  <si>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</si>
  <si>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</si>
  <si>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</si>
  <si>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</si>
  <si>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</si>
  <si>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</si>
  <si>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</si>
  <si>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</si>
  <si>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</si>
  <si>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</si>
  <si>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</si>
  <si>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</si>
  <si>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</si>
  <si>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</si>
  <si>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</si>
  <si>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</si>
  <si>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</si>
  <si>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</si>
  <si>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</si>
  <si>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</si>
  <si>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</si>
  <si>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</si>
  <si>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</si>
  <si>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</si>
  <si>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</si>
  <si>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</si>
  <si>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</si>
  <si>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</si>
  <si>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</si>
  <si>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</si>
  <si>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</si>
  <si>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</si>
  <si>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</si>
  <si>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</si>
  <si>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</si>
  <si>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</si>
  <si>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</si>
  <si>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</si>
  <si>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</si>
  <si>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</si>
  <si>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</si>
  <si>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</si>
  <si>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</si>
  <si>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</si>
  <si>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</si>
  <si>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</si>
  <si>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</si>
  <si>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</si>
  <si>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</si>
  <si>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</si>
  <si>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</si>
  <si>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</si>
  <si>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</si>
  <si>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</si>
  <si>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</si>
  <si>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</si>
  <si>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</si>
  <si>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</si>
  <si>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</si>
  <si>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</si>
  <si>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</si>
  <si>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</si>
  <si>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</si>
  <si>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</si>
  <si>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</si>
  <si>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</si>
  <si>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</si>
  <si>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</si>
  <si>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</si>
  <si>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</si>
  <si>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</si>
  <si>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</si>
  <si>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</si>
  <si>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</si>
  <si>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</si>
  <si>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</si>
  <si>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</si>
  <si>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</si>
  <si>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</si>
  <si>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</si>
  <si>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</si>
  <si>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</si>
  <si>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</si>
  <si>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</si>
  <si>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</si>
  <si>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</si>
  <si>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</si>
  <si>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</si>
  <si>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</si>
  <si>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</si>
  <si>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</si>
  <si>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</si>
  <si>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</si>
  <si>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</si>
  <si>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</si>
  <si>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</si>
  <si>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</si>
  <si>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</si>
  <si>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</si>
  <si>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</si>
  <si>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</si>
  <si>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</si>
  <si>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</si>
  <si>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</si>
  <si>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</si>
  <si>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</si>
  <si>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</si>
  <si>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</si>
  <si>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</si>
  <si>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</si>
  <si>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</si>
  <si>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</si>
  <si>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</si>
  <si>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</si>
  <si>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</si>
  <si>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</si>
  <si>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</si>
  <si>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</si>
  <si>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</si>
  <si>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</si>
  <si>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</si>
  <si>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</si>
  <si>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</si>
  <si>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</si>
  <si>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</si>
  <si>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</si>
  <si>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</si>
  <si>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</si>
  <si>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</si>
  <si>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</si>
  <si>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</si>
  <si>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</si>
  <si>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</si>
  <si>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</si>
  <si>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</si>
  <si>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</si>
  <si>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</si>
  <si>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</si>
  <si>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</si>
  <si>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</si>
  <si>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</si>
  <si>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</si>
  <si>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</si>
  <si>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</si>
  <si>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</si>
  <si>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</si>
  <si>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</si>
  <si>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</si>
  <si>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</si>
  <si>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</si>
  <si>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</si>
  <si>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</si>
  <si>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</si>
  <si>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</si>
  <si>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</si>
  <si>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</si>
  <si>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</si>
  <si>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</si>
  <si>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</si>
  <si>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</si>
  <si>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</si>
  <si>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</si>
  <si>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</si>
  <si>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</si>
  <si>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</si>
  <si>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</si>
  <si>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</si>
  <si>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</si>
  <si>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</si>
  <si>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</si>
  <si>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</si>
  <si>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</si>
  <si>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</si>
  <si>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</si>
  <si>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</si>
  <si>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</si>
  <si>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</si>
  <si>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</si>
  <si>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</si>
  <si>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</si>
  <si>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</si>
  <si>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</si>
  <si>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</si>
  <si>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</si>
  <si>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</si>
  <si>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</si>
  <si>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</si>
  <si>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</si>
  <si>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</si>
  <si>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</si>
  <si>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</si>
  <si>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</si>
  <si>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</si>
  <si>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</si>
  <si>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</si>
  <si>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</si>
  <si>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</si>
  <si>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</si>
  <si>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</si>
  <si>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</si>
  <si>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</si>
  <si>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</si>
  <si>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</si>
  <si>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</si>
  <si>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</si>
  <si>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</si>
  <si>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</si>
  <si>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</si>
  <si>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</si>
  <si>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</si>
  <si>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</si>
  <si>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</si>
  <si>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</si>
  <si>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</si>
  <si>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</si>
  <si>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</si>
  <si>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</si>
  <si>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</si>
  <si>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</si>
  <si>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</si>
  <si>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</si>
  <si>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</si>
  <si>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</si>
  <si>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</si>
  <si>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</si>
  <si>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</si>
  <si>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</si>
  <si>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</si>
  <si>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</si>
  <si>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</si>
  <si>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</si>
  <si>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</si>
  <si>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</si>
  <si>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</si>
  <si>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</si>
  <si>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</si>
  <si>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</si>
  <si>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</si>
  <si>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</si>
  <si>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</si>
  <si>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</si>
  <si>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</si>
  <si>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</si>
  <si>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</si>
  <si>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</si>
  <si>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</si>
  <si>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</si>
  <si>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</si>
  <si>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</si>
  <si>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</si>
  <si>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</si>
  <si>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</si>
  <si>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</si>
  <si>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</si>
  <si>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</si>
  <si>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</si>
  <si>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</si>
  <si>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</si>
  <si>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</si>
  <si>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</si>
  <si>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</si>
  <si>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</si>
  <si>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</si>
  <si>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</si>
  <si>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</si>
  <si>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</si>
  <si>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</si>
  <si>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</si>
  <si>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</si>
  <si>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</si>
  <si>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</si>
  <si>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</si>
  <si>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</si>
  <si>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</si>
  <si>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</si>
  <si>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</si>
  <si>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</si>
  <si>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</si>
  <si>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</si>
  <si>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</si>
  <si>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</si>
  <si>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</si>
  <si>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</si>
  <si>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</si>
  <si>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</si>
  <si>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</si>
  <si>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</si>
  <si>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</si>
  <si>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</si>
  <si>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</si>
  <si>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</si>
  <si>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</si>
  <si>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</si>
  <si>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</si>
  <si>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</si>
  <si>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</si>
  <si>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</si>
  <si>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</si>
  <si>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</si>
  <si>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</si>
  <si>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</si>
  <si>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</si>
  <si>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</si>
  <si>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</si>
  <si>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</si>
  <si>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</si>
  <si>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</si>
  <si>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</si>
  <si>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</si>
  <si>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</si>
  <si>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</si>
  <si>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</si>
  <si>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</si>
  <si>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</si>
  <si>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</si>
  <si>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</si>
  <si>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</si>
  <si>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</si>
  <si>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</si>
  <si>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</si>
  <si>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</si>
  <si>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</si>
  <si>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</si>
  <si>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</si>
  <si>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</si>
  <si>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</si>
  <si>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</si>
  <si>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</si>
  <si>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</si>
  <si>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</si>
  <si>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</si>
  <si>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</si>
  <si>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</si>
  <si>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</si>
  <si>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</si>
  <si>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</si>
  <si>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</si>
  <si>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</si>
  <si>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</si>
  <si>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</si>
  <si>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</si>
  <si>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</si>
  <si>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</si>
  <si>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</si>
  <si>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</si>
  <si>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</si>
  <si>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</si>
  <si>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</si>
  <si>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</si>
  <si>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</si>
  <si>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</si>
  <si>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</si>
  <si>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</si>
  <si>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</si>
  <si>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</si>
  <si>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</si>
  <si>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</si>
  <si>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</si>
  <si>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</si>
  <si>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</si>
  <si>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</si>
  <si>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</si>
  <si>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</si>
  <si>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</si>
  <si>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</si>
  <si>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</si>
  <si>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</si>
  <si>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</si>
  <si>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</si>
  <si>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</si>
  <si>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</si>
  <si>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</si>
  <si>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</si>
  <si>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</si>
  <si>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</si>
  <si>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</si>
  <si>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</si>
  <si>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</si>
  <si>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</si>
  <si>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</si>
  <si>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</si>
  <si>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</si>
  <si>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</si>
  <si>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</si>
  <si>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</si>
  <si>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</si>
  <si>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</si>
  <si>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</si>
  <si>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</si>
  <si>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</si>
  <si>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</si>
  <si>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</si>
  <si>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</si>
  <si>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</si>
  <si>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</si>
  <si>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</si>
  <si>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</si>
  <si>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</si>
  <si>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</si>
  <si>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</si>
  <si>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</si>
  <si>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</si>
  <si>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</si>
  <si>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</si>
  <si>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</si>
  <si>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</si>
  <si>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</si>
  <si>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</si>
  <si>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</si>
  <si>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</si>
  <si>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</si>
  <si>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</si>
  <si>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</si>
  <si>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</si>
  <si>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</si>
  <si>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</si>
  <si>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</si>
  <si>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</si>
  <si>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</si>
  <si>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</si>
  <si>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</si>
  <si>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</si>
  <si>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</si>
  <si>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</si>
  <si>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</si>
  <si>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</si>
  <si>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</si>
  <si>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</si>
  <si>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</si>
  <si>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</si>
  <si>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</si>
  <si>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</si>
  <si>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</si>
  <si>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</si>
  <si>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</si>
  <si>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</si>
  <si>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</si>
  <si>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</si>
  <si>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</si>
  <si>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</si>
  <si>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</si>
  <si>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</si>
  <si>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</si>
  <si>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</si>
  <si>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</si>
  <si>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</si>
  <si>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</si>
  <si>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</si>
  <si>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</si>
  <si>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</si>
  <si>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</si>
  <si>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</si>
  <si>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</si>
  <si>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</si>
  <si>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</si>
  <si>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</si>
  <si>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</si>
  <si>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</si>
  <si>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</si>
  <si>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</si>
  <si>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</si>
  <si>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</si>
  <si>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</si>
  <si>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</si>
  <si>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</si>
  <si>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</si>
  <si>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</si>
  <si>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</si>
  <si>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</si>
  <si>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</si>
  <si>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</si>
  <si>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</si>
  <si>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</si>
  <si>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</si>
  <si>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</si>
  <si>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</si>
  <si>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</si>
  <si>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</si>
  <si>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</si>
  <si>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</si>
  <si>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</si>
  <si>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</si>
  <si>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</si>
  <si>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</si>
  <si>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</si>
  <si>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</si>
  <si>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</si>
  <si>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</si>
  <si>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</si>
  <si>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</si>
  <si>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</si>
  <si>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</si>
  <si>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</si>
  <si>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</si>
  <si>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</si>
  <si>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</si>
  <si>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</si>
  <si>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</si>
  <si>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</si>
  <si>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</si>
  <si>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</si>
  <si>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</si>
  <si>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</si>
  <si>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</si>
  <si>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</si>
  <si>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</si>
  <si>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</si>
  <si>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</si>
  <si>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</si>
  <si>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</si>
  <si>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</si>
  <si>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</si>
  <si>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</si>
  <si>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</si>
  <si>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</si>
  <si>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</si>
  <si>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</si>
  <si>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</si>
  <si>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</si>
  <si>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</si>
  <si>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</si>
  <si>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</si>
  <si>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</si>
  <si>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</si>
  <si>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</si>
  <si>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</si>
  <si>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</si>
  <si>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</si>
  <si>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</si>
  <si>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</si>
  <si>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</si>
  <si>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</si>
  <si>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</si>
  <si>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</si>
  <si>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</si>
  <si>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</si>
  <si>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</si>
  <si>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</si>
  <si>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</si>
  <si>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</si>
  <si>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</si>
  <si>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</si>
  <si>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</si>
  <si>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</si>
  <si>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</si>
  <si>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</si>
  <si>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</si>
  <si>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</si>
  <si>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</si>
  <si>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</si>
  <si>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</si>
  <si>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</si>
  <si>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</si>
  <si>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</si>
  <si>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</si>
  <si>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</si>
  <si>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</si>
  <si>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</si>
  <si>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</si>
  <si>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</si>
  <si>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</si>
  <si>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</si>
  <si>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</si>
  <si>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</si>
  <si>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</si>
  <si>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</si>
  <si>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</si>
  <si>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</si>
  <si>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</si>
  <si>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</si>
  <si>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</si>
  <si>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</si>
  <si>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</si>
  <si>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</si>
  <si>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</si>
  <si>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</si>
  <si>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</si>
  <si>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</si>
  <si>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</si>
  <si>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</si>
  <si>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</si>
  <si>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</si>
  <si>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</si>
  <si>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</si>
  <si>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</si>
  <si>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</si>
  <si>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</si>
  <si>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</si>
  <si>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</si>
  <si>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</si>
  <si>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</si>
  <si>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</si>
  <si>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</si>
  <si>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</si>
  <si>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</si>
  <si>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</si>
  <si>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</si>
  <si>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</si>
  <si>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</si>
  <si>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</si>
  <si>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</si>
  <si>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</si>
  <si>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</si>
  <si>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</si>
  <si>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</si>
  <si>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</si>
  <si>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</si>
  <si>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</si>
  <si>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</si>
  <si>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</si>
  <si>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</si>
  <si>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</si>
  <si>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</si>
  <si>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</si>
  <si>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</si>
  <si>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</si>
  <si>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</si>
  <si>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</si>
  <si>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</si>
  <si>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</si>
  <si>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</si>
  <si>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</si>
  <si>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</si>
  <si>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</si>
  <si>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</si>
  <si>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</si>
  <si>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</si>
  <si>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</si>
  <si>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</si>
  <si>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</si>
  <si>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</si>
  <si>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</si>
  <si>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</si>
  <si>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</si>
  <si>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</si>
  <si>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</si>
  <si>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</si>
  <si>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</si>
  <si>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</si>
  <si>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</si>
  <si>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</si>
  <si>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</si>
  <si>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</si>
  <si>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</si>
  <si>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</si>
  <si>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</si>
  <si>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</si>
  <si>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</si>
  <si>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</si>
  <si>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</si>
  <si>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</si>
  <si>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</si>
  <si>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</si>
  <si>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</si>
  <si>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</si>
  <si>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</si>
  <si>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</si>
  <si>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</si>
  <si>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</si>
  <si>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</si>
  <si>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</si>
  <si>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</si>
  <si>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</si>
  <si>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</si>
  <si>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</si>
  <si>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</si>
  <si>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</si>
  <si>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</si>
  <si>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</si>
  <si>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</si>
  <si>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</si>
  <si>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</si>
  <si>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</si>
  <si>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</si>
  <si>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</si>
  <si>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</si>
  <si>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</si>
  <si>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</si>
  <si>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</si>
  <si>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</si>
  <si>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</si>
  <si>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</si>
  <si>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</si>
  <si>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</si>
  <si>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</si>
  <si>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</si>
  <si>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</si>
  <si>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</si>
  <si>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</si>
  <si>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</si>
  <si>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</si>
  <si>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</si>
  <si>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</si>
  <si>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</si>
  <si>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</si>
  <si>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</si>
  <si>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</si>
  <si>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</si>
  <si>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</si>
  <si>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</si>
  <si>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</si>
  <si>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</si>
  <si>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</si>
  <si>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</si>
  <si>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</si>
  <si>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</si>
  <si>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</si>
  <si>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</si>
  <si>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</si>
  <si>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</si>
  <si>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</si>
  <si>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</si>
  <si>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</si>
  <si>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</si>
  <si>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</si>
  <si>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</si>
  <si>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</si>
  <si>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</si>
  <si>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</si>
  <si>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</si>
  <si>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</si>
  <si>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</si>
  <si>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</si>
  <si>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</si>
  <si>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</si>
  <si>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</si>
  <si>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</si>
  <si>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</si>
  <si>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</si>
  <si>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</si>
  <si>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</si>
  <si>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</si>
  <si>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</si>
  <si>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</si>
  <si>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</si>
  <si>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</si>
  <si>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</si>
  <si>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</si>
  <si>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</si>
  <si>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</si>
  <si>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</si>
  <si>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</si>
  <si>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</si>
  <si>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</si>
  <si>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</si>
  <si>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</si>
  <si>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</si>
  <si>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</si>
  <si>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</si>
  <si>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</si>
  <si>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</si>
  <si>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</si>
  <si>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</si>
  <si>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</si>
  <si>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</si>
  <si>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</si>
  <si>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</si>
  <si>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</si>
  <si>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</si>
  <si>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</si>
  <si>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</si>
  <si>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</si>
  <si>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</si>
  <si>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</si>
  <si>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</si>
  <si>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</si>
  <si>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</si>
  <si>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</si>
  <si>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</si>
  <si>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</si>
  <si>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</si>
  <si>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</si>
  <si>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</si>
  <si>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</si>
  <si>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</si>
  <si>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</si>
  <si>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</si>
  <si>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</si>
  <si>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</si>
  <si>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</si>
  <si>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</si>
  <si>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</si>
  <si>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</si>
  <si>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</si>
  <si>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</si>
  <si>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</si>
  <si>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</si>
  <si>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</si>
  <si>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</si>
  <si>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</si>
  <si>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</si>
  <si>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</si>
  <si>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</si>
  <si>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</si>
  <si>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</si>
  <si>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</si>
  <si>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</si>
  <si>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</si>
  <si>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</si>
  <si>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</si>
  <si>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</si>
  <si>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</si>
  <si>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</si>
  <si>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</si>
  <si>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</si>
  <si>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</si>
  <si>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</si>
  <si>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</si>
  <si>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</si>
  <si>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</si>
  <si>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</si>
  <si>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</si>
  <si>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</si>
  <si>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</si>
  <si>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</si>
  <si>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</si>
  <si>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</si>
  <si>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</si>
  <si>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</si>
  <si>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</si>
  <si>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</si>
  <si>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</si>
  <si>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</si>
  <si>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</si>
  <si>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</si>
  <si>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</si>
  <si>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</si>
  <si>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</si>
  <si>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</si>
  <si>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</si>
  <si>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</si>
  <si>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</si>
  <si>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</si>
  <si>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</si>
  <si>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</si>
  <si>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</si>
  <si>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</si>
  <si>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</si>
  <si>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</si>
  <si>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</si>
  <si>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</si>
  <si>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</si>
  <si>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</si>
  <si>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</si>
  <si>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</si>
  <si>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</si>
  <si>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</si>
  <si>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</si>
  <si>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</si>
  <si>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</si>
  <si>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</si>
  <si>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</si>
  <si>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</si>
  <si>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</si>
  <si>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</si>
  <si>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</si>
  <si>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</si>
  <si>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</si>
  <si>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</si>
  <si>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</si>
  <si>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</si>
  <si>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</si>
  <si>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</si>
  <si>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</si>
  <si>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</si>
  <si>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</si>
  <si>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</si>
  <si>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</si>
  <si>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</si>
  <si>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</si>
  <si>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</si>
  <si>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</si>
  <si>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</si>
  <si>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</si>
  <si>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</si>
  <si>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</si>
  <si>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</si>
  <si>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</si>
  <si>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</si>
  <si>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</si>
  <si>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</si>
  <si>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</si>
  <si>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</si>
  <si>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</si>
  <si>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</si>
  <si>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</si>
  <si>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</si>
  <si>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</si>
  <si>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</si>
  <si>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</si>
  <si>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</si>
  <si>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</si>
  <si>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</si>
  <si>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</si>
  <si>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</si>
  <si>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</si>
  <si>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</si>
  <si>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</si>
  <si>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</si>
  <si>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</si>
  <si>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</si>
  <si>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</si>
  <si>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</si>
  <si>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</si>
  <si>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</si>
  <si>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</si>
  <si>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</si>
  <si>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</si>
  <si>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</si>
  <si>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</si>
  <si>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</si>
  <si>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</si>
  <si>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</si>
  <si>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</si>
  <si>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</si>
  <si>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</si>
  <si>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</si>
  <si>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</si>
  <si>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</si>
  <si>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</si>
  <si>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</si>
  <si>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</si>
  <si>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</si>
  <si>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</si>
  <si>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</si>
  <si>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</si>
  <si>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</si>
  <si>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</si>
  <si>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</si>
  <si>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</si>
  <si>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</si>
  <si>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</si>
  <si>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</si>
  <si>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</si>
  <si>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</si>
  <si>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</si>
  <si>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</si>
  <si>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</si>
  <si>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</si>
  <si>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</si>
  <si>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</si>
  <si>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</si>
  <si>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</si>
  <si>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</si>
  <si>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</si>
  <si>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</si>
  <si>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</si>
  <si>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</si>
  <si>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</si>
  <si>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</si>
  <si>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</si>
  <si>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</si>
  <si>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</si>
  <si>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</si>
  <si>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</si>
  <si>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</si>
  <si>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</si>
  <si>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</si>
  <si>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</si>
  <si>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</si>
  <si>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</si>
  <si>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</si>
  <si>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</si>
  <si>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</si>
  <si>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</si>
  <si>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</si>
  <si>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</si>
  <si>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</si>
  <si>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</si>
  <si>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</si>
  <si>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</si>
  <si>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</si>
  <si>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</si>
  <si>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</si>
  <si>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</si>
  <si>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</si>
  <si>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</si>
  <si>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</si>
  <si>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</si>
  <si>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</si>
  <si>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</si>
  <si>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</si>
  <si>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</si>
  <si>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</si>
  <si>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</si>
  <si>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</si>
  <si>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</si>
  <si>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</si>
  <si>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</si>
  <si>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</si>
  <si>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</si>
  <si>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</si>
  <si>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</si>
  <si>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</si>
  <si>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</si>
  <si>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</si>
  <si>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</si>
  <si>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</si>
  <si>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</si>
  <si>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</si>
  <si>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</si>
  <si>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</si>
  <si>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</si>
  <si>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</si>
  <si>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</si>
  <si>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</si>
  <si>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</si>
  <si>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</si>
  <si>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</si>
  <si>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</si>
  <si>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</si>
  <si>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</si>
  <si>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</si>
  <si>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</si>
  <si>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</si>
  <si>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</si>
  <si>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</si>
  <si>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</si>
  <si>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</si>
  <si>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</si>
  <si>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</si>
  <si>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</si>
  <si>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</si>
  <si>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</si>
  <si>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</si>
  <si>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</si>
  <si>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</si>
  <si>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</si>
  <si>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</si>
  <si>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</si>
  <si>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</si>
  <si>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</si>
  <si>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</si>
  <si>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</si>
  <si>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</si>
  <si>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</si>
  <si>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</si>
  <si>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</si>
  <si>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</si>
  <si>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</si>
  <si>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</si>
  <si>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</si>
  <si>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</si>
  <si>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</si>
  <si>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</si>
  <si>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</si>
  <si>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</si>
  <si>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</si>
  <si>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</si>
  <si>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</si>
  <si>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</si>
  <si>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</si>
  <si>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</si>
  <si>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</si>
  <si>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</si>
  <si>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</si>
  <si>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</si>
  <si>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</si>
  <si>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</si>
  <si>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</si>
  <si>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</si>
  <si>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</si>
  <si>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</si>
  <si>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</si>
  <si>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</si>
  <si>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</si>
  <si>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</si>
  <si>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</si>
  <si>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</si>
  <si>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</si>
  <si>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</si>
  <si>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</si>
  <si>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</si>
  <si>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</si>
  <si>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</si>
  <si>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</si>
  <si>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</si>
  <si>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</si>
  <si>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</si>
  <si>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</si>
  <si>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</si>
  <si>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</si>
  <si>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</si>
  <si>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</si>
  <si>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</si>
  <si>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</si>
  <si>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</si>
  <si>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</si>
  <si>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</si>
  <si>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</si>
  <si>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</si>
  <si>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</si>
  <si>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</si>
  <si>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</si>
  <si>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</si>
  <si>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</si>
  <si>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</si>
  <si>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</si>
  <si>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</si>
  <si>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</si>
  <si>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</si>
  <si>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</si>
  <si>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</si>
  <si>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</si>
  <si>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</si>
  <si>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</si>
  <si>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</si>
  <si>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</si>
  <si>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</si>
  <si>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</si>
  <si>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</si>
  <si>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</si>
  <si>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</si>
  <si>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</si>
  <si>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</si>
  <si>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</si>
  <si>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</si>
  <si>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</si>
  <si>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</si>
  <si>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</si>
  <si>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</si>
  <si>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</si>
  <si>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</si>
  <si>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</si>
  <si>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</si>
  <si>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</si>
  <si>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</si>
  <si>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</si>
  <si>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</si>
  <si>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</si>
  <si>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</si>
  <si>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</si>
  <si>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</si>
  <si>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</si>
  <si>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</si>
  <si>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</si>
  <si>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</si>
  <si>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</si>
  <si>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</si>
  <si>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</si>
  <si>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</si>
  <si>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</si>
  <si>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</si>
  <si>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</si>
  <si>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</si>
  <si>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</si>
  <si>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</si>
  <si>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</si>
  <si>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</si>
  <si>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</si>
  <si>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</si>
  <si>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</si>
  <si>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</si>
  <si>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</si>
  <si>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</si>
  <si>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</si>
  <si>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</si>
  <si>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</si>
  <si>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</si>
  <si>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</si>
  <si>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</si>
  <si>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</si>
  <si>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</si>
  <si>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</si>
  <si>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</si>
  <si>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</si>
  <si>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</si>
  <si>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</si>
  <si>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</si>
  <si>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</si>
  <si>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</si>
  <si>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</si>
  <si>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</si>
  <si>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</si>
  <si>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</si>
  <si>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</si>
  <si>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</si>
  <si>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</si>
  <si>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</si>
  <si>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</si>
  <si>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</si>
  <si>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</si>
  <si>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</si>
  <si>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</si>
  <si>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</si>
  <si>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</si>
  <si>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</si>
  <si>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</si>
  <si>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</si>
  <si>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</si>
  <si>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</si>
  <si>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</si>
  <si>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</si>
  <si>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</si>
  <si>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</si>
  <si>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</si>
  <si>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</si>
  <si>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</si>
  <si>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</si>
  <si>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</si>
  <si>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</si>
  <si>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</si>
  <si>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</si>
  <si>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</si>
  <si>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</si>
  <si>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</si>
  <si>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</si>
  <si>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</si>
  <si>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</si>
  <si>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</si>
  <si>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</si>
  <si>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</si>
  <si>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</si>
  <si>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</si>
  <si>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</si>
  <si>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</si>
  <si>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</si>
  <si>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</si>
  <si>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</si>
  <si>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</si>
  <si>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</si>
  <si>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</si>
  <si>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</si>
  <si>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</si>
  <si>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</si>
  <si>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</si>
  <si>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</si>
  <si>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</si>
  <si>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</si>
  <si>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</si>
  <si>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</si>
  <si>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</si>
  <si>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</si>
  <si>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</si>
  <si>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</si>
  <si>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</si>
  <si>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</si>
  <si>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</si>
  <si>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</si>
  <si>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</si>
  <si>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</si>
  <si>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</si>
  <si>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</si>
  <si>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</si>
  <si>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</si>
  <si>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</si>
  <si>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</si>
  <si>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</si>
  <si>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</si>
  <si>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</si>
  <si>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</si>
  <si>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</si>
  <si>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</si>
  <si>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</si>
  <si>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</si>
  <si>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</si>
  <si>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</si>
  <si>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</si>
  <si>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</si>
  <si>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</si>
  <si>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</si>
  <si>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</si>
  <si>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</si>
  <si>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</si>
  <si>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</si>
  <si>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</si>
  <si>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</si>
  <si>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</si>
  <si>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</si>
  <si>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</si>
  <si>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</si>
  <si>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</si>
  <si>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</si>
  <si>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</si>
  <si>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</si>
  <si>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</si>
  <si>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</si>
  <si>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</si>
  <si>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</si>
  <si>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</si>
  <si>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</si>
  <si>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</si>
  <si>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</si>
  <si>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</si>
  <si>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</si>
  <si>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</si>
  <si>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</si>
  <si>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</si>
  <si>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</si>
  <si>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</si>
  <si>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</si>
  <si>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</si>
  <si>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</si>
  <si>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</si>
  <si>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</si>
  <si>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</si>
  <si>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</si>
  <si>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</si>
  <si>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</si>
  <si>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</si>
  <si>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</si>
  <si>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</si>
  <si>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</si>
  <si>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</si>
  <si>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</si>
  <si>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</si>
  <si>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</si>
  <si>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</si>
  <si>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</si>
  <si>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</si>
  <si>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</si>
  <si>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</si>
  <si>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</si>
  <si>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</si>
  <si>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</si>
  <si>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</si>
  <si>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</si>
  <si>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</si>
  <si>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</si>
  <si>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</si>
  <si>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</si>
  <si>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</si>
  <si>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</si>
  <si>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</si>
  <si>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</si>
  <si>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</si>
  <si>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</si>
  <si>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</si>
  <si>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</si>
  <si>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</si>
  <si>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</si>
  <si>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</si>
  <si>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</si>
  <si>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</si>
  <si>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</si>
  <si>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</si>
  <si>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</si>
  <si>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</si>
  <si>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</si>
  <si>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</si>
  <si>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</si>
  <si>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</si>
  <si>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</si>
  <si>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</si>
  <si>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</si>
  <si>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</si>
  <si>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</si>
  <si>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</si>
  <si>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</si>
  <si>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</si>
  <si>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</si>
  <si>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</si>
  <si>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</si>
  <si>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</si>
  <si>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</si>
  <si>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</si>
  <si>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</si>
  <si>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</si>
  <si>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</si>
  <si>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</si>
  <si>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</si>
  <si>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</si>
  <si>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</si>
  <si>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</si>
  <si>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</si>
  <si>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</si>
  <si>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</si>
  <si>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</si>
  <si>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</si>
  <si>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</si>
  <si>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</si>
  <si>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</si>
  <si>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</si>
  <si>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</si>
  <si>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</si>
  <si>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</si>
  <si>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</si>
  <si>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</si>
  <si>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</si>
  <si>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</si>
  <si>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</si>
  <si>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</si>
  <si>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</si>
  <si>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</si>
  <si>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</si>
  <si>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</si>
  <si>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</si>
  <si>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</si>
  <si>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</si>
  <si>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</si>
  <si>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</si>
  <si>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</si>
  <si>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</si>
  <si>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</si>
  <si>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</si>
  <si>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</si>
  <si>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</si>
  <si>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</si>
  <si>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</si>
  <si>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</si>
  <si>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</si>
  <si>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</si>
  <si>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</si>
  <si>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</si>
  <si>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</si>
  <si>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</si>
  <si>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</si>
  <si>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</si>
  <si>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</si>
  <si>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</si>
  <si>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</si>
  <si>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</si>
  <si>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</si>
  <si>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</si>
  <si>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</si>
  <si>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</si>
  <si>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</si>
  <si>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</si>
  <si>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</si>
  <si>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</si>
  <si>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</si>
  <si>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</si>
  <si>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</si>
  <si>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</si>
  <si>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</si>
  <si>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</si>
  <si>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</si>
  <si>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</si>
  <si>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</si>
  <si>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</si>
  <si>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</si>
  <si>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</si>
  <si>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</si>
  <si>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</si>
  <si>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</si>
  <si>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</si>
  <si>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</si>
  <si>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</si>
  <si>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</si>
  <si>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</si>
  <si>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</si>
  <si>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</si>
  <si>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</si>
  <si>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</si>
  <si>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</si>
  <si>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</si>
  <si>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</si>
  <si>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</si>
  <si>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</si>
  <si>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</si>
  <si>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</si>
  <si>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</si>
  <si>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</si>
  <si>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</si>
  <si>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</si>
  <si>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</si>
  <si>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</si>
  <si>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</si>
  <si>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</si>
  <si>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</si>
  <si>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</si>
  <si>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</si>
  <si>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</si>
  <si>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</si>
  <si>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</si>
  <si>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</si>
  <si>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</si>
  <si>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</si>
  <si>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</si>
  <si>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</si>
  <si>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</si>
  <si>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</si>
  <si>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</si>
  <si>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</si>
  <si>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</si>
  <si>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</si>
  <si>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</si>
  <si>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</si>
  <si>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</si>
  <si>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</si>
  <si>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</si>
  <si>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</si>
  <si>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</si>
  <si>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</si>
  <si>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</si>
  <si>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</si>
  <si>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</si>
  <si>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</si>
  <si>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</si>
  <si>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</si>
  <si>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</si>
  <si>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</si>
  <si>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</si>
  <si>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</si>
  <si>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</si>
  <si>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</si>
  <si>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</si>
  <si>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</si>
  <si>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</si>
  <si>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</si>
  <si>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</si>
  <si>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</si>
  <si>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</si>
  <si>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</si>
  <si>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</si>
  <si>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</si>
  <si>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</si>
  <si>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</si>
  <si>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</si>
  <si>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</si>
  <si>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</si>
  <si>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</si>
  <si>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</si>
  <si>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</si>
  <si>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</si>
  <si>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</si>
  <si>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</si>
  <si>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</si>
  <si>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</si>
  <si>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</si>
  <si>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</si>
  <si>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</si>
  <si>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</si>
  <si>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</si>
  <si>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</si>
  <si>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</si>
  <si>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</si>
  <si>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</si>
  <si>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</si>
  <si>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</si>
  <si>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</si>
  <si>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</si>
  <si>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</si>
  <si>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</si>
  <si>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</si>
  <si>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</si>
  <si>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</si>
  <si>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</si>
  <si>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</si>
  <si>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</si>
  <si>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</si>
  <si>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</si>
  <si>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</si>
  <si>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</si>
  <si>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</si>
  <si>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</si>
  <si>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</si>
  <si>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</si>
  <si>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</si>
  <si>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</si>
  <si>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</si>
  <si>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</si>
  <si>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</si>
  <si>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</si>
  <si>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</si>
  <si>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</si>
  <si>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</si>
  <si>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</si>
  <si>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</si>
  <si>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</si>
  <si>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</si>
  <si>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</si>
  <si>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</si>
  <si>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</si>
  <si>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</si>
  <si>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</si>
  <si>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</si>
  <si>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</si>
  <si>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</si>
  <si>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</si>
  <si>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</si>
  <si>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</si>
  <si>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</si>
  <si>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</si>
  <si>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</si>
  <si>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</si>
  <si>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</si>
  <si>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</si>
  <si>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</si>
  <si>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</si>
  <si>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</si>
  <si>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</si>
  <si>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</si>
  <si>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</si>
  <si>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</si>
  <si>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</si>
  <si>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</si>
  <si>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</si>
  <si>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</si>
  <si>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</si>
  <si>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</si>
  <si>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</si>
  <si>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</si>
  <si>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</si>
  <si>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</si>
  <si>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</si>
  <si>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</si>
  <si>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</si>
  <si>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</si>
  <si>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</si>
  <si>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</si>
  <si>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</si>
  <si>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</si>
  <si>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</si>
  <si>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</si>
  <si>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</si>
  <si>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</si>
  <si>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</si>
  <si>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</si>
  <si>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</si>
  <si>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</si>
  <si>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</si>
  <si>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</si>
  <si>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</si>
  <si>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</si>
  <si>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</si>
  <si>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</si>
  <si>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</si>
  <si>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</si>
  <si>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</si>
  <si>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</si>
  <si>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</si>
  <si>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</si>
  <si>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</si>
  <si>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</si>
  <si>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</si>
  <si>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</si>
  <si>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</si>
  <si>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</si>
  <si>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</si>
  <si>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</si>
  <si>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</si>
  <si>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</si>
  <si>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</si>
  <si>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</si>
  <si>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</si>
  <si>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</si>
  <si>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</si>
  <si>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</si>
  <si>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</si>
  <si>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</si>
  <si>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</si>
  <si>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</si>
  <si>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</si>
  <si>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</si>
  <si>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</si>
  <si>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</si>
  <si>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</si>
  <si>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</si>
  <si>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</si>
  <si>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</si>
  <si>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</si>
  <si>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</si>
  <si>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</si>
  <si>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</si>
  <si>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</si>
  <si>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</si>
  <si>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</si>
  <si>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</si>
  <si>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</si>
  <si>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</si>
  <si>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</si>
  <si>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</si>
  <si>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</si>
  <si>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</si>
  <si>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</si>
  <si>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</si>
  <si>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</si>
  <si>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</si>
  <si>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</si>
  <si>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</si>
  <si>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</si>
  <si>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</si>
  <si>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</si>
  <si>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</si>
  <si>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</si>
  <si>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</si>
  <si>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</si>
  <si>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</si>
  <si>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</si>
  <si>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</si>
  <si>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</si>
  <si>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</si>
  <si>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</si>
  <si>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</si>
  <si>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</si>
  <si>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</si>
  <si>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</si>
  <si>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</si>
  <si>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</si>
  <si>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</si>
  <si>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</si>
  <si>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</si>
  <si>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</si>
  <si>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</si>
  <si>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</si>
  <si>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</si>
  <si>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</si>
  <si>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</si>
  <si>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</si>
  <si>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</si>
  <si>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</si>
  <si>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</si>
  <si>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</si>
  <si>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</si>
  <si>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</si>
  <si>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</si>
  <si>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</si>
  <si>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</si>
  <si>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</si>
  <si>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</si>
  <si>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</si>
  <si>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</si>
  <si>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</si>
  <si>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</si>
  <si>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</si>
  <si>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</si>
  <si>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</si>
  <si>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</si>
  <si>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</si>
  <si>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</si>
  <si>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</si>
  <si>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</si>
  <si>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</si>
  <si>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</si>
  <si>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</si>
  <si>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</si>
  <si>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</si>
  <si>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</si>
  <si>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</si>
  <si>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</si>
  <si>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</si>
  <si>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</si>
  <si>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</si>
  <si>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</si>
  <si>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</si>
  <si>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</si>
  <si>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</si>
  <si>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</si>
  <si>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</si>
  <si>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</si>
  <si>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</si>
  <si>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</si>
  <si>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</si>
  <si>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</si>
  <si>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</si>
  <si>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</si>
  <si>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</si>
  <si>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</si>
  <si>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</si>
  <si>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</si>
  <si>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</si>
  <si>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</si>
  <si>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</si>
  <si>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</si>
  <si>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</si>
  <si>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</si>
  <si>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</si>
  <si>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</si>
  <si>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</si>
  <si>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</si>
  <si>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</si>
  <si>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</si>
  <si>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</si>
  <si>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</si>
  <si>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</si>
  <si>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</si>
  <si>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</si>
  <si>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</si>
  <si>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</si>
  <si>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</si>
  <si>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</si>
  <si>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</si>
  <si>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</si>
  <si>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</si>
  <si>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</si>
  <si>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</si>
  <si>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</si>
  <si>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</si>
  <si>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</si>
  <si>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</si>
  <si>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</si>
  <si>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</si>
  <si>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</si>
  <si>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</si>
  <si>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</si>
  <si>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</si>
  <si>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</si>
  <si>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</si>
  <si>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</si>
  <si>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</si>
  <si>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</si>
  <si>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</si>
  <si>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</si>
  <si>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</si>
  <si>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</si>
  <si>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</si>
  <si>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</si>
  <si>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</si>
  <si>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</si>
  <si>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</si>
  <si>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</si>
  <si>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</si>
  <si>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</si>
  <si>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</si>
  <si>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</si>
  <si>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</si>
  <si>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</si>
  <si>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</si>
  <si>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</si>
  <si>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</si>
  <si>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</si>
  <si>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</si>
  <si>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</si>
  <si>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</si>
  <si>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</si>
  <si>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</si>
  <si>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</si>
  <si>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</si>
  <si>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</si>
  <si>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</si>
  <si>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</si>
  <si>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</si>
  <si>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</si>
  <si>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</si>
  <si>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</si>
  <si>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</si>
  <si>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</si>
  <si>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</si>
  <si>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</si>
  <si>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</si>
  <si>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</si>
  <si>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</si>
  <si>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</si>
  <si>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</si>
  <si>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</si>
  <si>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</si>
  <si>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</si>
  <si>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</si>
  <si>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</si>
  <si>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</si>
  <si>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</si>
  <si>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</si>
  <si>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</si>
  <si>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</si>
  <si>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</si>
  <si>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</si>
  <si>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</si>
  <si>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</si>
  <si>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</si>
  <si>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</si>
  <si>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</si>
  <si>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</si>
  <si>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</si>
  <si>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</si>
  <si>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</si>
  <si>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</si>
  <si>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</si>
  <si>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</si>
  <si>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</si>
  <si>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</si>
  <si>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</si>
  <si>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</si>
  <si>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</si>
  <si>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</si>
  <si>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</si>
  <si>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</si>
  <si>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</si>
  <si>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</si>
  <si>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</si>
  <si>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</si>
  <si>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</si>
  <si>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</si>
  <si>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</si>
  <si>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</si>
  <si>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</si>
  <si>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</si>
  <si>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</si>
  <si>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</si>
  <si>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</si>
  <si>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</si>
  <si>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</si>
  <si>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</si>
  <si>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</si>
  <si>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</si>
  <si>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</si>
  <si>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</si>
  <si>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</si>
  <si>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</si>
  <si>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</si>
  <si>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</si>
  <si>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</si>
  <si>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</si>
  <si>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</si>
  <si>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</si>
  <si>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</si>
  <si>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</si>
  <si>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</si>
  <si>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</si>
  <si>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</si>
  <si>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</si>
  <si>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</si>
  <si>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</si>
  <si>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</si>
  <si>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</si>
  <si>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</si>
  <si>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</si>
  <si>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</si>
  <si>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</si>
  <si>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</si>
  <si>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</si>
  <si>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</si>
  <si>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</si>
  <si>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</si>
  <si>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</si>
  <si>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</si>
  <si>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</si>
  <si>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</si>
  <si>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</si>
  <si>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</si>
  <si>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</si>
  <si>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</si>
  <si>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</si>
  <si>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</si>
  <si>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</si>
  <si>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</si>
  <si>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</si>
  <si>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</si>
  <si>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</si>
  <si>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</si>
  <si>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</si>
  <si>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</si>
  <si>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</si>
  <si>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</si>
  <si>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</si>
  <si>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</si>
  <si>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</si>
  <si>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</si>
  <si>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</si>
  <si>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</si>
  <si>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</si>
  <si>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</si>
  <si>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</si>
  <si>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</si>
  <si>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</si>
  <si>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</si>
  <si>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</si>
  <si>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</si>
  <si>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</si>
  <si>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</si>
  <si>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</si>
  <si>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</si>
  <si>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</si>
  <si>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</si>
  <si>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</si>
  <si>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</si>
  <si>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</si>
  <si>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</si>
  <si>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</si>
  <si>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</si>
  <si>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</si>
  <si>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</si>
  <si>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</si>
  <si>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</si>
  <si>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</si>
  <si>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</si>
  <si>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</si>
  <si>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</si>
  <si>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</si>
  <si>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</si>
  <si>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</si>
  <si>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</si>
  <si>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</si>
  <si>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</si>
  <si>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</si>
  <si>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</si>
  <si>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</si>
  <si>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</si>
  <si>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</si>
  <si>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</si>
  <si>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</si>
  <si>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</si>
  <si>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</si>
  <si>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</si>
  <si>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</si>
  <si>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</si>
  <si>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</si>
  <si>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</si>
  <si>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</si>
  <si>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</si>
  <si>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</si>
  <si>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</si>
  <si>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</si>
  <si>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</si>
  <si>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</si>
  <si>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</si>
  <si>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</si>
  <si>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</si>
  <si>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</si>
  <si>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</si>
  <si>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</si>
  <si>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</si>
  <si>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</si>
  <si>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</si>
  <si>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</si>
  <si>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</si>
  <si>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</si>
  <si>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</si>
  <si>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</si>
  <si>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</si>
  <si>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</si>
  <si>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</si>
  <si>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</si>
  <si>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</si>
  <si>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</si>
  <si>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</si>
  <si>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</si>
  <si>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</si>
  <si>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</si>
  <si>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</si>
  <si>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</si>
  <si>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</si>
  <si>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</si>
  <si>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</si>
  <si>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</si>
  <si>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</si>
  <si>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</si>
  <si>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</si>
  <si>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</si>
  <si>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</si>
  <si>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</si>
  <si>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</si>
  <si>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</si>
  <si>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</si>
  <si>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</si>
  <si>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</si>
  <si>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</si>
  <si>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</si>
  <si>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</si>
  <si>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</si>
  <si>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</si>
  <si>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</si>
  <si>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</si>
  <si>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</si>
  <si>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</si>
  <si>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</si>
  <si>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</si>
  <si>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</si>
  <si>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</si>
  <si>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</si>
  <si>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</si>
  <si>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</si>
  <si>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</si>
  <si>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</si>
  <si>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</si>
  <si>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</si>
  <si>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</si>
  <si>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</si>
  <si>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</si>
  <si>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</si>
  <si>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</si>
  <si>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</si>
  <si>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</si>
  <si>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</si>
  <si>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</si>
  <si>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</si>
  <si>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</si>
  <si>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</si>
  <si>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</si>
  <si>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</si>
  <si>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</si>
  <si>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</si>
  <si>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</si>
  <si>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</si>
  <si>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</si>
  <si>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</si>
  <si>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</si>
  <si>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</si>
  <si>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</si>
  <si>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</si>
  <si>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</si>
  <si>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</si>
  <si>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</si>
  <si>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</si>
  <si>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</si>
  <si>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</si>
  <si>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</si>
  <si>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</si>
  <si>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</si>
  <si>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</si>
  <si>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</si>
  <si>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</si>
  <si>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</si>
  <si>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</si>
  <si>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</si>
  <si>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</si>
  <si>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</si>
  <si>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</si>
  <si>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</si>
  <si>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</si>
  <si>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</si>
  <si>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</si>
  <si>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</si>
  <si>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</si>
  <si>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</si>
  <si>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</si>
  <si>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</si>
  <si>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</si>
  <si>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</si>
  <si>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</si>
  <si>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</si>
  <si>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</si>
  <si>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</si>
  <si>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</si>
  <si>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</si>
  <si>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</si>
  <si>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</si>
  <si>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</si>
  <si>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</si>
  <si>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</si>
  <si>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</si>
  <si>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</si>
  <si>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</si>
  <si>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</si>
  <si>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</si>
  <si>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</si>
  <si>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</si>
  <si>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</si>
  <si>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</si>
  <si>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</si>
  <si>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</si>
  <si>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</si>
  <si>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</si>
  <si>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</si>
  <si>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</si>
  <si>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</si>
  <si>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</si>
  <si>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</si>
  <si>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</si>
  <si>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</si>
  <si>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</si>
  <si>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</si>
  <si>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</si>
  <si>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</si>
  <si>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</si>
  <si>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</si>
  <si>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</si>
  <si>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</si>
  <si>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</si>
  <si>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</si>
  <si>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</si>
  <si>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</si>
  <si>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</si>
  <si>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</si>
  <si>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</si>
  <si>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</si>
  <si>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</si>
  <si>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</si>
  <si>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</si>
  <si>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</si>
  <si>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</si>
  <si>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</si>
  <si>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</si>
  <si>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</si>
  <si>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</si>
  <si>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</si>
  <si>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</si>
  <si>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</si>
  <si>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</si>
  <si>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</si>
  <si>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</si>
  <si>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</si>
  <si>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</si>
  <si>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</si>
  <si>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</si>
  <si>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</si>
  <si>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</si>
  <si>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</si>
  <si>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</si>
  <si>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</si>
  <si>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</si>
  <si>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</si>
  <si>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</si>
  <si>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</si>
  <si>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</si>
  <si>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</si>
  <si>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</si>
  <si>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</si>
  <si>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</si>
  <si>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</si>
  <si>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</si>
  <si>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</si>
  <si>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</si>
  <si>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</si>
  <si>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</si>
  <si>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</si>
  <si>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</si>
  <si>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</si>
  <si>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</si>
  <si>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</si>
  <si>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</si>
  <si>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</si>
  <si>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</si>
  <si>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</si>
  <si>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</si>
  <si>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</si>
  <si>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</si>
  <si>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</si>
  <si>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</si>
  <si>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</si>
  <si>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</si>
  <si>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</si>
  <si>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</si>
  <si>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</si>
  <si>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</si>
  <si>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</si>
  <si>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</si>
  <si>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</si>
  <si>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</si>
  <si>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</si>
  <si>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</si>
  <si>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</si>
  <si>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</si>
  <si>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</si>
  <si>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</si>
  <si>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</si>
  <si>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</si>
  <si>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</si>
  <si>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</si>
  <si>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</si>
  <si>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</si>
  <si>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</si>
  <si>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</si>
  <si>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</si>
  <si>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</si>
  <si>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</si>
  <si>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</si>
  <si>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</si>
  <si>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</si>
  <si>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</si>
  <si>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</si>
  <si>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</si>
  <si>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</si>
  <si>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</si>
  <si>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</si>
  <si>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</si>
  <si>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</si>
  <si>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</si>
  <si>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</si>
  <si>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</si>
  <si>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</si>
  <si>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</si>
  <si>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</si>
  <si>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</si>
  <si>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</si>
  <si>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</si>
  <si>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</si>
  <si>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</si>
  <si>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</si>
  <si>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</si>
  <si>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</si>
  <si>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</si>
  <si>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</si>
  <si>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</si>
  <si>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</si>
  <si>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</si>
  <si>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</si>
  <si>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</si>
  <si>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</si>
  <si>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</si>
  <si>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</si>
  <si>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</si>
  <si>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</si>
  <si>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</si>
  <si>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</si>
  <si>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</si>
  <si>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</si>
  <si>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</si>
  <si>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</si>
  <si>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</si>
  <si>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</si>
  <si>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</si>
  <si>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</si>
  <si>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</si>
  <si>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</si>
  <si>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</si>
  <si>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</si>
  <si>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</si>
  <si>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</si>
  <si>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</si>
  <si>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</si>
  <si>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</si>
  <si>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</si>
  <si>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</si>
  <si>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</si>
  <si>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</si>
  <si>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</si>
  <si>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</si>
  <si>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</si>
  <si>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</si>
  <si>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</si>
  <si>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</si>
  <si>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</si>
  <si>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</si>
  <si>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</si>
  <si>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</si>
  <si>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</si>
  <si>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</si>
  <si>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</si>
  <si>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</si>
  <si>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</si>
  <si>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</si>
  <si>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</si>
  <si>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</si>
  <si>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</si>
  <si>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</si>
  <si>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</si>
  <si>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</si>
  <si>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</si>
  <si>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</si>
  <si>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</si>
  <si>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</si>
  <si>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</si>
  <si>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</si>
  <si>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</si>
  <si>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</si>
  <si>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</si>
  <si>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</si>
  <si>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</si>
  <si>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</si>
  <si>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</si>
  <si>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</si>
  <si>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</si>
  <si>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</si>
  <si>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</si>
  <si>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</si>
  <si>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</si>
  <si>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</si>
  <si>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</si>
  <si>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</si>
  <si>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</si>
  <si>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</si>
  <si>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</si>
  <si>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</si>
  <si>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</si>
  <si>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</si>
  <si>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</si>
  <si>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</si>
  <si>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</si>
  <si>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</si>
  <si>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</si>
  <si>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</si>
  <si>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</si>
  <si>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</si>
  <si>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</si>
  <si>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</si>
  <si>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</si>
  <si>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</si>
  <si>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</si>
  <si>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</si>
  <si>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</si>
  <si>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</si>
  <si>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</si>
  <si>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</si>
  <si>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</si>
  <si>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</si>
  <si>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</si>
  <si>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</si>
  <si>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</si>
  <si>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</si>
  <si>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</si>
  <si>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</si>
  <si>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</si>
  <si>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</si>
  <si>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</si>
  <si>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</si>
  <si>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</si>
  <si>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</si>
  <si>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</si>
  <si>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</si>
  <si>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</si>
  <si>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</si>
  <si>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</si>
  <si>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</si>
  <si>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</si>
  <si>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</si>
  <si>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</si>
  <si>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</si>
  <si>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</si>
  <si>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</si>
  <si>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</si>
  <si>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</si>
  <si>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</si>
  <si>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</si>
  <si>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</si>
  <si>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</si>
  <si>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</si>
  <si>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</si>
  <si>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</si>
  <si>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</si>
  <si>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</si>
  <si>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</si>
  <si>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</si>
  <si>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</si>
  <si>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</si>
  <si>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</si>
  <si>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</si>
  <si>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</si>
  <si>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</si>
  <si>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</si>
  <si>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</si>
  <si>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</si>
  <si>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</si>
  <si>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</si>
  <si>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</si>
  <si>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</si>
  <si>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</si>
  <si>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</si>
  <si>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</si>
  <si>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</si>
  <si>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</si>
  <si>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</si>
  <si>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</si>
  <si>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</si>
  <si>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</si>
  <si>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</si>
  <si>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</si>
  <si>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</si>
  <si>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</si>
  <si>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</si>
  <si>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</si>
  <si>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</si>
  <si>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</si>
  <si>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</si>
  <si>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</si>
  <si>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</si>
  <si>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</si>
  <si>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</si>
  <si>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</si>
  <si>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</si>
  <si>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</si>
  <si>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</si>
  <si>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</si>
  <si>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</si>
  <si>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</si>
  <si>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</si>
  <si>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</si>
  <si>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</si>
  <si>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</si>
  <si>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</si>
  <si>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</si>
  <si>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</si>
  <si>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</si>
  <si>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</si>
  <si>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</si>
  <si>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</si>
  <si>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</si>
  <si>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</si>
  <si>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</si>
  <si>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</si>
  <si>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</si>
  <si>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</si>
  <si>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</si>
  <si>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</si>
  <si>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</si>
  <si>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</si>
  <si>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</si>
  <si>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</si>
  <si>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</si>
  <si>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</si>
  <si>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</si>
  <si>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</si>
  <si>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</si>
  <si>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</si>
  <si>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</si>
  <si>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</si>
  <si>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</si>
  <si>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</si>
  <si>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</si>
  <si>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</si>
  <si>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</si>
  <si>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</si>
  <si>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</si>
  <si>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</si>
  <si>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</si>
  <si>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</si>
  <si>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</si>
  <si>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</si>
  <si>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</si>
  <si>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</si>
  <si>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</si>
  <si>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</si>
  <si>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</si>
  <si>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</si>
  <si>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</si>
  <si>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</si>
  <si>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</si>
  <si>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</si>
  <si>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</si>
  <si>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</si>
  <si>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</si>
  <si>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</si>
  <si>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</si>
  <si>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</si>
  <si>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</si>
  <si>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</si>
  <si>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</si>
  <si>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</si>
  <si>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</si>
  <si>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</si>
  <si>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</si>
  <si>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</si>
  <si>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</si>
  <si>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</si>
  <si>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</si>
  <si>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</si>
  <si>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</si>
  <si>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</si>
  <si>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</si>
  <si>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</si>
  <si>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</si>
  <si>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</si>
  <si>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</si>
  <si>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</si>
  <si>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</si>
  <si>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</si>
  <si>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</si>
  <si>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</si>
  <si>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</si>
  <si>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</si>
  <si>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</si>
  <si>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</si>
  <si>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</si>
  <si>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</si>
  <si>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</si>
  <si>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</si>
  <si>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</si>
  <si>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</si>
  <si>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</si>
  <si>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</si>
  <si>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</si>
  <si>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</si>
  <si>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</si>
  <si>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</si>
  <si>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</si>
  <si>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</si>
  <si>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</si>
  <si>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</si>
  <si>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</si>
  <si>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</si>
  <si>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</si>
  <si>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</si>
  <si>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</si>
  <si>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</si>
  <si>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</si>
  <si>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</si>
  <si>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</si>
  <si>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</si>
  <si>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</si>
  <si>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</si>
  <si>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</si>
  <si>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</si>
  <si>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</si>
  <si>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</si>
  <si>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</si>
  <si>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</si>
  <si>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</si>
  <si>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</si>
  <si>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</si>
  <si>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</si>
  <si>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</si>
  <si>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</si>
  <si>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</si>
  <si>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</si>
  <si>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</si>
  <si>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</si>
  <si>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</si>
  <si>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</si>
  <si>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</si>
  <si>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</si>
  <si>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</si>
  <si>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</si>
  <si>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</si>
  <si>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</si>
  <si>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</si>
  <si>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</si>
  <si>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</si>
  <si>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</si>
  <si>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</si>
  <si>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</si>
  <si>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</si>
  <si>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</si>
  <si>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</si>
  <si>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</si>
  <si>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</si>
  <si>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</si>
  <si>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</si>
  <si>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</si>
  <si>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</si>
  <si>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</si>
  <si>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</si>
  <si>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</si>
  <si>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</si>
  <si>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</si>
  <si>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</si>
  <si>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</si>
  <si>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</si>
  <si>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</si>
  <si>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</si>
  <si>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</si>
  <si>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</si>
  <si>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</si>
  <si>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</si>
  <si>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</si>
  <si>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</si>
  <si>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</si>
  <si>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</si>
  <si>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</si>
  <si>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</si>
  <si>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</si>
  <si>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</si>
  <si>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</si>
  <si>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</si>
  <si>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</si>
  <si>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</si>
  <si>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</si>
  <si>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</si>
  <si>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</si>
  <si>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</si>
  <si>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</si>
  <si>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</si>
  <si>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</si>
  <si>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</si>
  <si>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</si>
  <si>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</si>
  <si>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</si>
  <si>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</si>
  <si>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</si>
  <si>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</si>
  <si>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</si>
  <si>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</si>
  <si>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</si>
  <si>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</si>
  <si>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</si>
  <si>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</si>
  <si>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</si>
  <si>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</si>
  <si>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</si>
  <si>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</si>
  <si>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</si>
  <si>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</si>
  <si>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</si>
  <si>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</si>
  <si>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</si>
  <si>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</si>
  <si>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</si>
  <si>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</si>
  <si>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</si>
  <si>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</si>
  <si>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</si>
  <si>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</si>
  <si>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</si>
  <si>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</si>
  <si>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</si>
  <si>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</si>
  <si>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</si>
  <si>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</si>
  <si>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</si>
  <si>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</si>
  <si>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</si>
  <si>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</si>
  <si>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</si>
  <si>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</si>
  <si>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</si>
  <si>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</si>
  <si>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</si>
  <si>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</si>
  <si>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</si>
  <si>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</si>
  <si>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</si>
  <si>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</si>
  <si>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</si>
  <si>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</si>
  <si>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</si>
  <si>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</si>
  <si>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</si>
  <si>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</si>
  <si>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</si>
  <si>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</si>
  <si>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</si>
  <si>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</si>
  <si>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</si>
  <si>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</si>
  <si>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</si>
  <si>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</si>
  <si>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</si>
  <si>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</si>
  <si>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</si>
  <si>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</si>
  <si>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</si>
  <si>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</si>
  <si>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</si>
  <si>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</si>
  <si>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</si>
  <si>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</si>
  <si>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</si>
  <si>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</si>
  <si>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</si>
  <si>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</si>
  <si>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</si>
  <si>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</si>
  <si>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</si>
  <si>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</si>
  <si>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</si>
  <si>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</si>
  <si>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</si>
  <si>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</si>
  <si>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</si>
  <si>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</si>
  <si>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</si>
  <si>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</si>
  <si>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</si>
  <si>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</si>
  <si>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</si>
  <si>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</si>
  <si>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</si>
  <si>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</si>
  <si>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</si>
  <si>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</si>
  <si>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</si>
  <si>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</si>
  <si>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</si>
  <si>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</si>
  <si>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</si>
  <si>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</si>
  <si>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</si>
  <si>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</si>
  <si>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</si>
  <si>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</si>
  <si>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</si>
  <si>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</si>
  <si>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</si>
  <si>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</si>
  <si>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</si>
  <si>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</si>
  <si>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</si>
  <si>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</si>
  <si>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</si>
  <si>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</si>
  <si>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</si>
  <si>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</si>
  <si>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</si>
  <si>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</si>
  <si>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</si>
  <si>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</si>
  <si>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</si>
  <si>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</si>
  <si>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</si>
  <si>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</si>
  <si>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</si>
  <si>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</si>
  <si>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</si>
  <si>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</si>
  <si>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</si>
  <si>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</si>
  <si>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</si>
  <si>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</si>
  <si>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</si>
  <si>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</si>
  <si>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</si>
  <si>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</si>
  <si>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</si>
  <si>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</si>
  <si>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</si>
  <si>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</si>
  <si>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</si>
  <si>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</si>
  <si>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</si>
  <si>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</si>
  <si>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</si>
  <si>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</si>
  <si>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</si>
  <si>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</si>
  <si>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</si>
  <si>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</si>
  <si>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</si>
  <si>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</si>
  <si>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</si>
  <si>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</si>
  <si>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</si>
  <si>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</si>
  <si>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</si>
  <si>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</si>
  <si>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</si>
  <si>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</si>
  <si>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</si>
  <si>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</si>
  <si>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</si>
  <si>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</si>
  <si>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</si>
  <si>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</si>
  <si>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</si>
  <si>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</si>
  <si>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</si>
  <si>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</si>
  <si>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</si>
  <si>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</si>
  <si>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</si>
  <si>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</si>
  <si>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</si>
  <si>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</si>
  <si>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</si>
  <si>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</si>
  <si>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</si>
  <si>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</si>
  <si>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</si>
  <si>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</si>
  <si>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</si>
  <si>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</si>
  <si>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</si>
  <si>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</si>
  <si>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</si>
  <si>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</si>
  <si>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</si>
  <si>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</si>
  <si>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</si>
  <si>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</si>
  <si>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</si>
  <si>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</si>
  <si>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</si>
  <si>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</si>
  <si>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</si>
  <si>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</si>
  <si>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</si>
  <si>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</si>
  <si>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</si>
  <si>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</si>
  <si>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</si>
  <si>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</si>
  <si>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</si>
  <si>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</si>
  <si>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</si>
  <si>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</si>
  <si>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</si>
  <si>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</si>
  <si>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</si>
  <si>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</si>
  <si>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</si>
  <si>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</si>
  <si>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</si>
  <si>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</si>
  <si>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</si>
  <si>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</si>
  <si>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</si>
  <si>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</si>
  <si>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</si>
  <si>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</si>
  <si>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</si>
  <si>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</si>
  <si>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</si>
  <si>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</si>
  <si>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</si>
  <si>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</si>
  <si>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</si>
  <si>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</si>
  <si>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</si>
  <si>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</si>
  <si>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</si>
  <si>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</si>
  <si>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</si>
  <si>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</si>
  <si>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</si>
  <si>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</si>
  <si>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</si>
  <si>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</si>
  <si>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</si>
  <si>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</si>
  <si>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</si>
  <si>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</si>
  <si>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</si>
  <si>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</si>
  <si>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</si>
  <si>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</si>
  <si>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</si>
  <si>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</si>
  <si>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</si>
  <si>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</si>
  <si>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</si>
  <si>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</si>
  <si>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</si>
  <si>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</si>
  <si>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</si>
  <si>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</si>
  <si>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</si>
  <si>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</si>
  <si>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</si>
  <si>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</si>
  <si>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</si>
  <si>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</si>
  <si>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</si>
  <si>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</si>
  <si>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</si>
  <si>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</si>
  <si>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</si>
  <si>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</si>
  <si>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</si>
  <si>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</si>
  <si>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</si>
  <si>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</si>
  <si>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</si>
  <si>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</si>
  <si>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</si>
  <si>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</si>
  <si>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</si>
  <si>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</si>
  <si>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</si>
  <si>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</si>
  <si>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</si>
  <si>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</si>
  <si>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</si>
  <si>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</si>
  <si>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</si>
  <si>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</si>
  <si>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</si>
  <si>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</si>
  <si>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</si>
  <si>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</si>
  <si>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</si>
  <si>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</si>
  <si>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</si>
  <si>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</si>
  <si>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</si>
  <si>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</si>
  <si>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</si>
  <si>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</si>
  <si>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</si>
  <si>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</si>
  <si>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</si>
  <si>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</si>
  <si>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</si>
  <si>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</si>
  <si>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</si>
  <si>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</si>
  <si>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</si>
  <si>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</si>
  <si>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</si>
  <si>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</si>
  <si>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</si>
  <si>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</si>
  <si>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</si>
  <si>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</si>
  <si>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</si>
  <si>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</si>
  <si>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</si>
  <si>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</si>
  <si>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</si>
  <si>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</si>
  <si>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</si>
  <si>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</si>
  <si>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</si>
  <si>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</si>
  <si>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</si>
  <si>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</si>
  <si>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</si>
  <si>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</si>
  <si>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</si>
  <si>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</si>
  <si>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</si>
  <si>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</si>
  <si>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</si>
  <si>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</si>
  <si>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</si>
  <si>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</si>
  <si>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</si>
  <si>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</si>
  <si>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</si>
  <si>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</si>
  <si>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</si>
  <si>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</si>
  <si>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</si>
  <si>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</si>
  <si>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</si>
  <si>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</si>
  <si>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</si>
  <si>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</si>
  <si>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</si>
  <si>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</si>
  <si>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</si>
  <si>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</si>
  <si>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</si>
  <si>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</si>
  <si>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</si>
  <si>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</si>
  <si>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</si>
  <si>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</si>
  <si>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</si>
  <si>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</si>
  <si>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</si>
  <si>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</si>
  <si>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</si>
  <si>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</si>
  <si>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</si>
  <si>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</si>
  <si>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</si>
  <si>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</si>
  <si>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</si>
  <si>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</si>
  <si>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</si>
  <si>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</si>
  <si>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</si>
  <si>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</si>
  <si>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</si>
  <si>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</si>
  <si>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</si>
  <si>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</si>
  <si>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</si>
  <si>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</si>
  <si>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</si>
  <si>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</si>
  <si>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</si>
  <si>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</si>
  <si>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</si>
  <si>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</si>
  <si>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</si>
  <si>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</si>
  <si>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</si>
  <si>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</si>
  <si>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</si>
  <si>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</si>
  <si>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</si>
  <si>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</si>
  <si>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</si>
  <si>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</si>
  <si>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</si>
  <si>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</si>
  <si>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</si>
  <si>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</si>
  <si>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</si>
  <si>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</si>
  <si>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</si>
  <si>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</si>
  <si>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</si>
  <si>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</si>
  <si>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</si>
  <si>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</si>
  <si>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</si>
  <si>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</si>
  <si>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</si>
  <si>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</si>
  <si>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</si>
  <si>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</si>
  <si>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</si>
  <si>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</si>
  <si>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</si>
  <si>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</si>
  <si>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</si>
  <si>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</si>
  <si>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</si>
  <si>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</si>
  <si>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</si>
  <si>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</si>
  <si>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</si>
  <si>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</si>
  <si>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</si>
  <si>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</si>
  <si>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</si>
  <si>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</si>
  <si>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</si>
  <si>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</si>
  <si>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</si>
  <si>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</si>
  <si>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</si>
  <si>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</si>
  <si>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</si>
  <si>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</si>
  <si>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</si>
  <si>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</si>
  <si>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</si>
  <si>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</si>
  <si>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</si>
  <si>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</si>
  <si>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</si>
  <si>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</si>
  <si>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</si>
  <si>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</si>
  <si>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</si>
  <si>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</si>
  <si>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</si>
  <si>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</si>
  <si>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</si>
  <si>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</si>
  <si>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</si>
  <si>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</si>
  <si>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</si>
  <si>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</si>
  <si>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</si>
  <si>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</si>
  <si>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</si>
  <si>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</si>
  <si>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</si>
  <si>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</si>
  <si>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</si>
  <si>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</si>
  <si>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</si>
  <si>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</si>
  <si>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</si>
  <si>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</si>
  <si>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</si>
  <si>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</si>
  <si>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</si>
  <si>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</si>
  <si>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</si>
  <si>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</si>
  <si>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</si>
  <si>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</si>
  <si>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</si>
  <si>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</si>
  <si>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</si>
  <si>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</si>
  <si>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</si>
  <si>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</si>
  <si>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</si>
  <si>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</si>
  <si>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</si>
  <si>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</si>
  <si>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</si>
  <si>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</si>
  <si>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</si>
  <si>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</si>
  <si>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</si>
  <si>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</si>
  <si>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</si>
  <si>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</si>
  <si>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</si>
  <si>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</si>
  <si>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</si>
  <si>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</si>
  <si>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</si>
  <si>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</si>
  <si>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</si>
  <si>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</si>
  <si>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</si>
  <si>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</si>
  <si>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</si>
  <si>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</si>
  <si>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</si>
  <si>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</si>
  <si>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</si>
  <si>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</si>
  <si>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</si>
  <si>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</si>
  <si>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</si>
  <si>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</si>
  <si>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</si>
  <si>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</si>
  <si>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</si>
  <si>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</si>
  <si>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</si>
  <si>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</si>
  <si>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</si>
  <si>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</si>
  <si>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</si>
  <si>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</si>
  <si>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</si>
  <si>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</si>
  <si>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</si>
  <si>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</si>
  <si>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</si>
  <si>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</si>
  <si>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</si>
  <si>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</si>
  <si>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</si>
  <si>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</si>
  <si>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</si>
  <si>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</si>
  <si>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</si>
  <si>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</si>
  <si>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</si>
  <si>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</si>
  <si>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</si>
  <si>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</si>
  <si>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</si>
  <si>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</si>
  <si>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</si>
  <si>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</si>
  <si>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</si>
  <si>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</si>
  <si>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</si>
  <si>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</si>
  <si>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</si>
  <si>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</si>
  <si>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</si>
  <si>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</si>
  <si>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</si>
  <si>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</si>
  <si>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</si>
  <si>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</si>
  <si>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</si>
  <si>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</si>
  <si>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</si>
  <si>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</si>
  <si>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</si>
  <si>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</si>
  <si>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</si>
  <si>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</si>
  <si>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</si>
  <si>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</si>
  <si>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</si>
  <si>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</si>
  <si>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</si>
  <si>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</si>
  <si>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</si>
  <si>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</si>
  <si>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</si>
  <si>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</si>
  <si>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</si>
  <si>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</si>
  <si>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</si>
  <si>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</si>
  <si>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</si>
  <si>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</si>
  <si>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</si>
  <si>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</si>
  <si>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</si>
  <si>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</si>
  <si>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</si>
  <si>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</si>
  <si>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</si>
  <si>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</si>
  <si>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</si>
  <si>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</si>
  <si>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</si>
  <si>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</si>
  <si>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</si>
  <si>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</si>
  <si>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</si>
  <si>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</si>
  <si>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</si>
  <si>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</si>
  <si>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</si>
  <si>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</si>
  <si>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</si>
  <si>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</si>
  <si>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</si>
  <si>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</si>
  <si>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</si>
  <si>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</si>
  <si>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</si>
  <si>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</si>
  <si>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</si>
  <si>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</si>
  <si>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</si>
  <si>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</si>
  <si>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</si>
  <si>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</si>
  <si>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</si>
  <si>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</si>
  <si>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</si>
  <si>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</si>
  <si>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</si>
  <si>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</si>
  <si>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</si>
  <si>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</si>
  <si>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</si>
  <si>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</si>
  <si>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</si>
  <si>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</si>
  <si>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</si>
  <si>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</si>
  <si>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</si>
  <si>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</si>
  <si>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</si>
  <si>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</si>
  <si>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</si>
  <si>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</si>
  <si>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</si>
  <si>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</si>
  <si>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</si>
  <si>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</si>
  <si>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</si>
  <si>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</si>
  <si>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</si>
  <si>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</si>
  <si>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</si>
  <si>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</si>
  <si>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</si>
  <si>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</si>
  <si>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</si>
  <si>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</si>
  <si>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</si>
  <si>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</si>
  <si>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</si>
  <si>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</si>
  <si>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</si>
  <si>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</si>
  <si>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</si>
  <si>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</si>
  <si>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</si>
  <si>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</si>
  <si>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</si>
  <si>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</si>
  <si>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</si>
  <si>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</si>
  <si>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</si>
  <si>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</si>
  <si>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</si>
  <si>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</si>
  <si>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</si>
  <si>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</si>
  <si>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</si>
  <si>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</si>
  <si>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</si>
  <si>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</si>
  <si>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</si>
  <si>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</si>
  <si>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</si>
  <si>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</si>
  <si>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</si>
  <si>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</si>
  <si>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</si>
  <si>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</si>
  <si>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</si>
  <si>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</si>
  <si>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</si>
  <si>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</si>
  <si>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</si>
  <si>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</si>
  <si>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</si>
  <si>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</si>
  <si>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</si>
  <si>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</si>
  <si>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</si>
  <si>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</si>
  <si>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</si>
  <si>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</si>
  <si>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</si>
  <si>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</si>
  <si>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</si>
  <si>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</si>
  <si>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</si>
  <si>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</si>
  <si>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</si>
  <si>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</si>
  <si>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</si>
  <si>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</si>
  <si>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</si>
  <si>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</si>
  <si>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</si>
  <si>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</si>
  <si>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</si>
  <si>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</si>
  <si>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</si>
  <si>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</si>
  <si>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</si>
  <si>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</si>
  <si>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</si>
  <si>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</si>
  <si>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</si>
  <si>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</si>
  <si>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</si>
  <si>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</si>
  <si>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</si>
  <si>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</si>
  <si>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</si>
  <si>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</si>
  <si>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</si>
  <si>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</si>
  <si>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</si>
  <si>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</si>
  <si>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</si>
  <si>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</si>
  <si>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</si>
  <si>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</si>
  <si>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</si>
  <si>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</si>
  <si>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</si>
  <si>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</si>
  <si>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</si>
  <si>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</si>
  <si>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</si>
  <si>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</si>
  <si>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</si>
  <si>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</si>
  <si>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</si>
  <si>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</si>
  <si>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</si>
  <si>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</si>
  <si>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</si>
  <si>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</si>
  <si>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</si>
  <si>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</si>
  <si>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</si>
  <si>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</si>
  <si>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</si>
  <si>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</si>
  <si>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</si>
  <si>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</si>
  <si>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</si>
  <si>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</si>
  <si>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</si>
  <si>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</si>
  <si>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</si>
  <si>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</si>
  <si>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</si>
  <si>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</si>
  <si>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</si>
  <si>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</si>
  <si>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</si>
  <si>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</si>
  <si>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</si>
  <si>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</si>
  <si>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</si>
  <si>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</si>
  <si>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</si>
  <si>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</si>
  <si>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</si>
  <si>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</si>
  <si>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</si>
  <si>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</si>
  <si>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</si>
  <si>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</si>
  <si>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</si>
  <si>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</si>
  <si>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</si>
  <si>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</si>
  <si>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</si>
  <si>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</si>
  <si>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</si>
  <si>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</si>
  <si>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</si>
  <si>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</si>
  <si>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</si>
  <si>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</si>
  <si>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</si>
  <si>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</si>
  <si>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</si>
  <si>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</si>
  <si>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</si>
  <si>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</si>
  <si>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</si>
  <si>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</si>
  <si>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</si>
  <si>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</si>
  <si>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</si>
  <si>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</si>
  <si>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</si>
  <si>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</si>
  <si>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</si>
  <si>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</si>
  <si>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</si>
  <si>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</si>
  <si>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</si>
  <si>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</si>
  <si>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</si>
  <si>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</si>
  <si>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</si>
  <si>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</si>
  <si>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</si>
  <si>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</si>
  <si>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</si>
  <si>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</si>
  <si>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</si>
  <si>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</si>
  <si>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</si>
  <si>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</si>
  <si>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</si>
  <si>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</si>
  <si>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</si>
  <si>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</si>
  <si>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</si>
  <si>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</si>
  <si>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</si>
  <si>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</si>
  <si>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</si>
  <si>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</si>
  <si>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</si>
  <si>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</si>
  <si>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</si>
  <si>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</si>
  <si>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</si>
  <si>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</si>
  <si>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</si>
  <si>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</si>
  <si>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</si>
  <si>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</si>
  <si>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</si>
  <si>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</si>
  <si>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</si>
  <si>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</si>
  <si>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</si>
  <si>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</si>
  <si>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</si>
  <si>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</si>
  <si>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</si>
  <si>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</si>
  <si>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</si>
  <si>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</si>
  <si>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</si>
  <si>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</si>
  <si>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</si>
  <si>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</si>
  <si>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</si>
  <si>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</si>
  <si>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</si>
  <si>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</si>
  <si>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</si>
  <si>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</si>
  <si>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</si>
  <si>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</si>
  <si>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</si>
  <si>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</si>
  <si>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</si>
  <si>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</si>
  <si>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</si>
  <si>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</si>
  <si>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</si>
  <si>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</si>
  <si>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</si>
  <si>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</si>
  <si>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</si>
  <si>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</si>
  <si>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</si>
  <si>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</si>
  <si>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</si>
  <si>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</si>
  <si>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</si>
  <si>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</si>
  <si>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</si>
  <si>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</si>
  <si>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</si>
  <si>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</si>
  <si>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</si>
  <si>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</si>
  <si>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</si>
  <si>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</si>
  <si>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</si>
  <si>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</si>
  <si>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</si>
  <si>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</si>
  <si>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</si>
  <si>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</si>
  <si>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</si>
  <si>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</si>
  <si>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</si>
  <si>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</si>
  <si>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</si>
  <si>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</si>
  <si>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</si>
  <si>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</si>
  <si>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</si>
  <si>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</si>
  <si>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</si>
  <si>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</si>
  <si>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</si>
  <si>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</si>
  <si>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</si>
  <si>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</si>
  <si>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</si>
  <si>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</si>
  <si>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</si>
  <si>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</si>
  <si>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</si>
  <si>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</si>
  <si>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</si>
  <si>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</si>
  <si>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</si>
  <si>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</si>
  <si>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</si>
  <si>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</si>
  <si>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</si>
  <si>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</si>
  <si>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</si>
  <si>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</si>
  <si>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</si>
  <si>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</si>
  <si>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</si>
  <si>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</si>
  <si>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</si>
  <si>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</si>
  <si>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</si>
  <si>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</si>
  <si>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</si>
  <si>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</si>
  <si>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</si>
  <si>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</si>
  <si>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</si>
  <si>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</si>
  <si>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</si>
  <si>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</si>
  <si>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</si>
  <si>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</si>
  <si>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</si>
  <si>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</si>
  <si>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</si>
  <si>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</si>
  <si>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</si>
  <si>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</si>
  <si>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</si>
  <si>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</si>
  <si>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</si>
  <si>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</si>
  <si>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</si>
  <si>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</si>
  <si>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</si>
  <si>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</si>
  <si>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</si>
  <si>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</si>
  <si>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</si>
  <si>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</si>
  <si>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</si>
  <si>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</si>
  <si>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</si>
  <si>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</si>
  <si>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</si>
  <si>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</si>
  <si>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</si>
  <si>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</si>
  <si>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</si>
  <si>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</si>
  <si>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</si>
  <si>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</si>
  <si>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</si>
  <si>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</si>
  <si>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</si>
  <si>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</si>
  <si>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</si>
  <si>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</si>
  <si>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</si>
  <si>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</si>
  <si>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</si>
  <si>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</si>
  <si>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</si>
  <si>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</si>
  <si>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</si>
  <si>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</si>
  <si>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</si>
  <si>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</si>
  <si>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</si>
  <si>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</si>
  <si>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</si>
  <si>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</si>
  <si>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</si>
  <si>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</si>
  <si>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</si>
  <si>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</si>
  <si>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</si>
  <si>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</si>
  <si>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</si>
  <si>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</si>
  <si>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</si>
  <si>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</si>
  <si>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</si>
  <si>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</si>
  <si>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</si>
  <si>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</si>
  <si>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</si>
  <si>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</si>
  <si>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</si>
  <si>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</si>
  <si>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</si>
  <si>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</si>
  <si>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</si>
  <si>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</si>
  <si>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</si>
  <si>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</si>
  <si>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</si>
  <si>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</si>
  <si>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</si>
  <si>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</si>
  <si>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</si>
  <si>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</si>
  <si>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</si>
  <si>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</si>
  <si>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</si>
  <si>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</si>
  <si>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</si>
  <si>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</si>
  <si>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</si>
  <si>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</si>
  <si>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</si>
  <si>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</si>
  <si>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</si>
  <si>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</si>
  <si>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</si>
  <si>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</si>
  <si>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</si>
  <si>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</si>
  <si>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</si>
  <si>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</si>
  <si>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</si>
  <si>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</si>
  <si>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</si>
  <si>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</si>
  <si>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</si>
  <si>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</si>
  <si>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</si>
  <si>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</si>
  <si>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</si>
  <si>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</si>
  <si>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</si>
  <si>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</si>
  <si>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</si>
  <si>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</si>
  <si>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</si>
  <si>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</si>
  <si>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</si>
  <si>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</si>
  <si>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</si>
  <si>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</si>
  <si>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</si>
  <si>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</si>
  <si>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</si>
  <si>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</si>
  <si>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</si>
  <si>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</si>
  <si>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</si>
  <si>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</si>
  <si>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</si>
  <si>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</si>
  <si>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</si>
  <si>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</si>
  <si>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</si>
  <si>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</si>
  <si>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</si>
  <si>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</si>
  <si>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</si>
  <si>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</si>
  <si>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</si>
  <si>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</si>
  <si>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</si>
  <si>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</si>
  <si>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</si>
  <si>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</si>
  <si>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</si>
  <si>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</si>
  <si>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</si>
  <si>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</si>
  <si>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</si>
  <si>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</si>
  <si>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</si>
  <si>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</si>
  <si>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</si>
  <si>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</si>
  <si>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</si>
  <si>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</si>
  <si>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</si>
  <si>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</si>
  <si>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</si>
  <si>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</si>
  <si>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</si>
  <si>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</si>
  <si>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</si>
  <si>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</si>
  <si>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</si>
  <si>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</si>
  <si>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</si>
  <si>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</si>
  <si>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</si>
  <si>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</si>
  <si>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</si>
  <si>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</si>
  <si>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</si>
  <si>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</si>
  <si>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</si>
  <si>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</si>
  <si>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</si>
  <si>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</si>
  <si>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</si>
  <si>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</si>
  <si>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</si>
  <si>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</si>
  <si>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</si>
  <si>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</si>
  <si>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</si>
  <si>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</si>
  <si>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</si>
  <si>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</si>
  <si>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</si>
  <si>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</si>
  <si>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</si>
  <si>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</si>
  <si>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</si>
  <si>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</si>
  <si>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</si>
  <si>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</si>
  <si>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</si>
  <si>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</si>
  <si>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</si>
  <si>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</si>
  <si>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</si>
  <si>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</si>
  <si>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</si>
  <si>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</si>
  <si>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</si>
  <si>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</si>
  <si>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</si>
  <si>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</si>
  <si>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</si>
  <si>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</si>
  <si>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</si>
  <si>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</si>
  <si>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</si>
  <si>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</si>
  <si>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</si>
  <si>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</si>
  <si>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</si>
  <si>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</si>
  <si>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</si>
  <si>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</si>
  <si>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</si>
  <si>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</si>
  <si>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</si>
  <si>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</si>
  <si>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</si>
  <si>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</si>
  <si>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</si>
  <si>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</si>
  <si>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</si>
  <si>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</si>
  <si>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</si>
  <si>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</si>
  <si>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</si>
  <si>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</si>
  <si>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</si>
  <si>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</si>
  <si>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</si>
  <si>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</si>
  <si>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</si>
  <si>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</si>
  <si>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</si>
  <si>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</si>
  <si>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</si>
  <si>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</si>
  <si>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</si>
  <si>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</si>
  <si>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</si>
  <si>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</si>
  <si>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</si>
  <si>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</si>
  <si>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</si>
  <si>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</si>
  <si>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</si>
  <si>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</si>
  <si>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</si>
  <si>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</si>
  <si>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</si>
  <si>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</si>
  <si>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</si>
  <si>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</si>
  <si>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</si>
  <si>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</si>
  <si>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</si>
  <si>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</si>
  <si>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</si>
  <si>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</si>
  <si>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</si>
  <si>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</si>
  <si>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</si>
  <si>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</si>
  <si>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</si>
  <si>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</si>
  <si>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</si>
  <si>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</si>
  <si>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</si>
  <si>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</si>
  <si>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</si>
  <si>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</si>
  <si>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</si>
  <si>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</si>
  <si>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</si>
  <si>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</si>
  <si>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</si>
  <si>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</si>
  <si>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</si>
  <si>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</si>
  <si>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</si>
  <si>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</si>
  <si>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</si>
  <si>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</si>
  <si>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</si>
  <si>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</si>
  <si>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</si>
  <si>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</si>
  <si>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</si>
  <si>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</si>
  <si>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</si>
  <si>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</si>
  <si>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</si>
  <si>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</si>
  <si>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</si>
  <si>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</si>
  <si>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</si>
  <si>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</si>
  <si>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</si>
  <si>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</si>
  <si>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</si>
  <si>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</si>
  <si>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</si>
  <si>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</si>
  <si>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</si>
  <si>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</si>
  <si>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</si>
  <si>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</si>
  <si>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</si>
  <si>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</si>
  <si>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</si>
  <si>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</si>
  <si>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</si>
  <si>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</si>
  <si>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</si>
  <si>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</si>
  <si>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</si>
  <si>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</si>
  <si>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</si>
  <si>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</si>
  <si>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</si>
  <si>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</si>
  <si>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</si>
  <si>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</si>
  <si>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</si>
  <si>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</si>
  <si>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</si>
  <si>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</si>
  <si>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</si>
  <si>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</si>
  <si>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</si>
  <si>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</si>
  <si>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</si>
  <si>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</si>
  <si>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</si>
  <si>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</si>
  <si>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</si>
  <si>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</si>
  <si>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</si>
  <si>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</si>
  <si>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</si>
  <si>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</si>
  <si>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</si>
  <si>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</si>
  <si>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</si>
  <si>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</si>
  <si>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</si>
  <si>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</si>
  <si>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</si>
  <si>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</si>
  <si>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</si>
  <si>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</si>
  <si>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</si>
  <si>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</si>
  <si>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</si>
  <si>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</si>
  <si>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</si>
  <si>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</si>
  <si>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</si>
  <si>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</si>
  <si>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</si>
  <si>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</si>
  <si>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</si>
  <si>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</si>
  <si>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</si>
  <si>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</si>
  <si>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</si>
  <si>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</si>
  <si>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</si>
  <si>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</si>
  <si>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</si>
  <si>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</si>
  <si>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</si>
  <si>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</si>
  <si>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</si>
  <si>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</si>
  <si>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</si>
  <si>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</si>
  <si>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</si>
  <si>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</si>
  <si>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</si>
  <si>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</si>
  <si>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</si>
  <si>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</si>
  <si>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</si>
  <si>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</si>
  <si>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</si>
  <si>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</si>
  <si>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</si>
  <si>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</si>
  <si>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</si>
  <si>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</si>
  <si>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</si>
  <si>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</si>
  <si>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</si>
  <si>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</si>
  <si>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</si>
  <si>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</si>
  <si>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</si>
  <si>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</si>
  <si>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</si>
  <si>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</si>
  <si>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</si>
  <si>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</si>
  <si>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</si>
  <si>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</si>
  <si>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</si>
  <si>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</si>
  <si>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</si>
  <si>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</si>
  <si>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</si>
  <si>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</si>
  <si>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</si>
  <si>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</si>
  <si>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</si>
  <si>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</si>
  <si>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</si>
  <si>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</si>
  <si>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</si>
  <si>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</si>
  <si>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</si>
  <si>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</si>
  <si>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</si>
  <si>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</si>
  <si>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</si>
  <si>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</si>
  <si>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</si>
  <si>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</si>
  <si>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</si>
  <si>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</si>
  <si>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</si>
  <si>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</si>
  <si>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</si>
  <si>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</si>
  <si>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</si>
  <si>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</si>
  <si>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</si>
  <si>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</si>
  <si>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</si>
  <si>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</si>
  <si>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</si>
  <si>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</si>
  <si>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</si>
  <si>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</si>
  <si>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</si>
  <si>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</si>
  <si>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</si>
  <si>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</si>
  <si>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</si>
  <si>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</si>
  <si>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</si>
  <si>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</si>
  <si>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</si>
  <si>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</si>
  <si>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</si>
  <si>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</si>
  <si>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</si>
  <si>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</si>
  <si>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</si>
  <si>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</si>
  <si>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</si>
  <si>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</si>
  <si>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</si>
  <si>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</si>
  <si>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</si>
  <si>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</si>
  <si>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</si>
  <si>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</si>
  <si>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</si>
  <si>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</si>
  <si>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</si>
  <si>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</si>
  <si>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</si>
  <si>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</si>
  <si>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</si>
  <si>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</si>
  <si>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</si>
  <si>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</si>
  <si>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</si>
  <si>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</si>
  <si>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</si>
  <si>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</si>
  <si>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</si>
  <si>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</si>
  <si>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</si>
  <si>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</si>
  <si>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</si>
  <si>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</si>
  <si>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</si>
  <si>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</si>
  <si>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</si>
  <si>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</si>
  <si>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</si>
  <si>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</si>
  <si>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</si>
  <si>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</si>
  <si>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</si>
  <si>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</si>
  <si>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</si>
  <si>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</si>
  <si>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</si>
  <si>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</si>
  <si>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</si>
  <si>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</si>
  <si>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</si>
  <si>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</si>
  <si>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</si>
  <si>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</si>
  <si>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</si>
  <si>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</si>
  <si>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</si>
  <si>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</si>
  <si>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</si>
  <si>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</si>
  <si>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</si>
  <si>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</si>
  <si>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</si>
  <si>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</si>
  <si>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</si>
  <si>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</si>
  <si>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</si>
  <si>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</si>
  <si>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</si>
  <si>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</si>
  <si>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</si>
  <si>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</si>
  <si>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</si>
  <si>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</si>
  <si>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</si>
  <si>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</si>
  <si>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</si>
  <si>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</si>
  <si>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</si>
  <si>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</si>
  <si>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</si>
  <si>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</si>
  <si>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</si>
  <si>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</si>
  <si>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</si>
  <si>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</si>
  <si>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</si>
  <si>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</si>
  <si>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</si>
  <si>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</si>
  <si>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</si>
  <si>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</si>
  <si>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</si>
  <si>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</si>
  <si>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</si>
  <si>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</si>
  <si>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</si>
  <si>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</si>
  <si>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</si>
  <si>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</si>
  <si>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</si>
  <si>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</si>
  <si>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</si>
  <si>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</si>
  <si>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</si>
  <si>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</si>
  <si>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</si>
  <si>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</si>
  <si>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</si>
  <si>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</si>
  <si>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</si>
  <si>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</si>
  <si>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</si>
  <si>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</si>
  <si>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</si>
  <si>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</si>
  <si>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</si>
  <si>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</si>
  <si>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</si>
  <si>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</si>
  <si>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</si>
  <si>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</si>
  <si>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</si>
  <si>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</si>
  <si>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</si>
  <si>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</si>
  <si>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</si>
  <si>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</si>
  <si>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</si>
  <si>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</si>
  <si>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</si>
  <si>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</si>
  <si>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</si>
  <si>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</si>
  <si>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</si>
  <si>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</si>
  <si>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</si>
  <si>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</si>
  <si>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</si>
  <si>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</si>
  <si>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</si>
  <si>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</si>
  <si>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</si>
  <si>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</si>
  <si>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</si>
  <si>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</si>
  <si>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</si>
  <si>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</si>
  <si>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</si>
  <si>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</si>
  <si>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</si>
  <si>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</si>
  <si>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</si>
  <si>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</si>
  <si>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</si>
  <si>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</si>
  <si>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</si>
  <si>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</si>
  <si>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</si>
  <si>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</si>
  <si>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</si>
  <si>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</si>
  <si>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</si>
  <si>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</si>
  <si>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</si>
  <si>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</si>
  <si>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</si>
  <si>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</si>
  <si>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</si>
  <si>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</si>
  <si>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</si>
  <si>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</si>
  <si>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</si>
  <si>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</si>
  <si>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</si>
  <si>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</si>
  <si>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</si>
  <si>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</si>
  <si>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</si>
  <si>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</si>
  <si>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</si>
  <si>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</si>
  <si>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</si>
  <si>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</si>
  <si>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</si>
  <si>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</si>
  <si>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</si>
  <si>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</si>
  <si>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</si>
  <si>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</si>
  <si>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</si>
  <si>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</si>
  <si>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</si>
  <si>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</si>
  <si>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</si>
  <si>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</si>
  <si>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</si>
  <si>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</si>
  <si>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</si>
  <si>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</si>
  <si>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</si>
  <si>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</si>
  <si>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</si>
  <si>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</si>
  <si>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</si>
  <si>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</si>
  <si>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</si>
  <si>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</si>
  <si>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</si>
  <si>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</si>
  <si>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</si>
  <si>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</si>
  <si>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</si>
  <si>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</si>
  <si>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</si>
  <si>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</si>
  <si>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</si>
  <si>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</si>
  <si>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</si>
  <si>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</si>
  <si>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</si>
  <si>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</si>
  <si>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</si>
  <si>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</si>
  <si>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</si>
  <si>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</si>
  <si>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</si>
  <si>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</si>
  <si>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</si>
  <si>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</si>
  <si>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</si>
  <si>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</si>
  <si>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</si>
  <si>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</si>
  <si>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</si>
  <si>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</si>
  <si>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</si>
  <si>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</si>
  <si>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</si>
  <si>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</si>
  <si>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</si>
  <si>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</si>
  <si>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</si>
  <si>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</si>
  <si>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</si>
  <si>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</si>
  <si>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</si>
  <si>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</si>
  <si>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</si>
  <si>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</si>
  <si>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</si>
  <si>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</si>
  <si>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</si>
  <si>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</si>
  <si>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</si>
  <si>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</si>
  <si>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</si>
  <si>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</si>
  <si>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</si>
  <si>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</si>
  <si>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</si>
  <si>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</si>
  <si>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</si>
  <si>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</si>
  <si>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</si>
  <si>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</si>
  <si>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</si>
  <si>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</si>
  <si>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</si>
  <si>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</si>
  <si>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</si>
  <si>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</si>
  <si>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</si>
  <si>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</si>
  <si>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</si>
  <si>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</si>
  <si>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</si>
  <si>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</si>
  <si>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</si>
  <si>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</si>
  <si>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</si>
  <si>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</si>
  <si>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</si>
  <si>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</si>
  <si>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</si>
  <si>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</si>
  <si>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</si>
  <si>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</si>
  <si>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</si>
  <si>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</si>
  <si>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</si>
  <si>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</si>
  <si>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</si>
  <si>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</si>
  <si>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</si>
  <si>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</si>
  <si>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</si>
  <si>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</si>
  <si>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</si>
  <si>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</si>
  <si>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</si>
  <si>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</si>
  <si>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</si>
  <si>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</si>
  <si>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</si>
  <si>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</si>
  <si>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</si>
  <si>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</si>
  <si>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</si>
  <si>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</si>
  <si>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</si>
  <si>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</si>
  <si>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</si>
  <si>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</si>
  <si>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</si>
  <si>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</si>
  <si>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</si>
  <si>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</si>
  <si>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</si>
  <si>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</si>
  <si>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</si>
  <si>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</si>
  <si>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</si>
  <si>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</si>
  <si>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</si>
  <si>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</si>
  <si>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</si>
  <si>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</si>
  <si>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</si>
  <si>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</si>
  <si>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</si>
  <si>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</si>
  <si>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</si>
  <si>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</si>
  <si>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</si>
  <si>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</si>
  <si>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</si>
  <si>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</si>
  <si>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</si>
  <si>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</si>
  <si>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</si>
  <si>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</si>
  <si>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</si>
  <si>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</si>
  <si>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</si>
  <si>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</si>
  <si>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</si>
  <si>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</si>
  <si>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</si>
  <si>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</si>
  <si>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</si>
  <si>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</si>
  <si>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</si>
  <si>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</si>
  <si>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</si>
  <si>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</si>
  <si>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</si>
  <si>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</si>
  <si>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</si>
  <si>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</si>
  <si>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</si>
  <si>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</si>
  <si>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</si>
  <si>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</si>
  <si>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</si>
  <si>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</si>
  <si>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</si>
  <si>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</si>
  <si>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</si>
  <si>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</si>
  <si>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</si>
  <si>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</si>
  <si>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</si>
  <si>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</si>
  <si>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</si>
  <si>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</si>
  <si>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</si>
  <si>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</si>
  <si>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</si>
  <si>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</si>
  <si>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</si>
  <si>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</si>
  <si>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</si>
  <si>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</si>
  <si>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</si>
  <si>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</si>
  <si>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</si>
  <si>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</si>
  <si>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</si>
  <si>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</si>
  <si>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</si>
  <si>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</si>
  <si>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</si>
  <si>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</si>
  <si>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</si>
  <si>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</si>
  <si>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</si>
  <si>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</si>
  <si>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</si>
  <si>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</si>
  <si>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</si>
  <si>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</si>
  <si>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</si>
  <si>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</si>
  <si>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</si>
  <si>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</si>
  <si>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</si>
  <si>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</si>
  <si>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</si>
  <si>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</si>
  <si>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</si>
  <si>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</si>
  <si>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</si>
  <si>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</si>
  <si>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</si>
  <si>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</si>
  <si>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</si>
  <si>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</si>
  <si>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</si>
  <si>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</si>
  <si>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</si>
  <si>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</si>
  <si>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</si>
  <si>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</si>
  <si>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</si>
  <si>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</si>
  <si>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</si>
  <si>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</si>
  <si>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</si>
  <si>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</si>
  <si>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</si>
  <si>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</si>
  <si>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</si>
  <si>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</si>
  <si>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</si>
  <si>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</si>
  <si>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</si>
  <si>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</si>
  <si>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</si>
  <si>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</si>
  <si>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</si>
  <si>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</si>
  <si>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</si>
  <si>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</si>
  <si>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</si>
  <si>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</si>
  <si>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</si>
  <si>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</si>
  <si>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</si>
  <si>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</si>
  <si>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</si>
  <si>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</si>
  <si>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</si>
  <si>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</si>
  <si>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</si>
  <si>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</si>
  <si>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</si>
  <si>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</si>
  <si>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</si>
  <si>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</si>
  <si>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</si>
  <si>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</si>
  <si>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</si>
  <si>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</si>
  <si>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</si>
  <si>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</si>
  <si>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</si>
  <si>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</si>
  <si>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</si>
  <si>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</si>
  <si>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</si>
  <si>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</si>
  <si>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</si>
  <si>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</si>
  <si>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</si>
  <si>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</si>
  <si>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</si>
  <si>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</si>
  <si>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</si>
  <si>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</si>
  <si>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</si>
  <si>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</si>
  <si>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</si>
  <si>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</si>
  <si>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</si>
  <si>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</si>
  <si>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</si>
  <si>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</si>
  <si>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</si>
  <si>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</si>
  <si>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</si>
  <si>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</si>
  <si>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</si>
  <si>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</si>
  <si>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</si>
  <si>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</si>
  <si>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</si>
  <si>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</si>
  <si>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</si>
  <si>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</si>
  <si>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</si>
  <si>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</si>
  <si>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</si>
  <si>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</si>
  <si>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</si>
  <si>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</si>
  <si>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</si>
  <si>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</si>
  <si>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</si>
  <si>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</si>
  <si>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</si>
  <si>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</si>
  <si>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</si>
  <si>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</si>
  <si>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</si>
  <si>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</si>
  <si>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</si>
  <si>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</si>
  <si>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</si>
  <si>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</si>
  <si>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</si>
  <si>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</si>
  <si>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</si>
  <si>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</si>
  <si>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</si>
  <si>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</si>
  <si>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</si>
  <si>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</si>
  <si>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</si>
  <si>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</si>
  <si>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</si>
  <si>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</si>
  <si>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</si>
  <si>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</si>
  <si>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</si>
  <si>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</si>
  <si>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</si>
  <si>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</si>
  <si>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</si>
  <si>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</si>
  <si>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</si>
  <si>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</si>
  <si>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</si>
  <si>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</si>
  <si>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</si>
  <si>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</si>
  <si>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</si>
  <si>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</si>
  <si>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</si>
  <si>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</si>
  <si>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</si>
  <si>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</si>
  <si>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</si>
  <si>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</si>
  <si>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</si>
  <si>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</si>
  <si>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</si>
  <si>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</si>
  <si>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</si>
  <si>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</si>
  <si>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</si>
  <si>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</si>
  <si>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</si>
  <si>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</si>
  <si>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</si>
  <si>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</si>
  <si>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</si>
  <si>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</si>
  <si>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</si>
  <si>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</si>
  <si>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</si>
  <si>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</si>
  <si>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</si>
  <si>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</si>
  <si>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</si>
  <si>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</si>
  <si>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</si>
  <si>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</si>
  <si>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</si>
  <si>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</si>
  <si>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</si>
  <si>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</si>
  <si>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</si>
  <si>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</si>
  <si>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</si>
  <si>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</si>
  <si>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</si>
  <si>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</si>
  <si>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</si>
  <si>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</si>
  <si>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</si>
  <si>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</si>
  <si>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</si>
  <si>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</si>
  <si>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</si>
  <si>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</si>
  <si>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</si>
  <si>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</si>
  <si>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</si>
  <si>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</si>
  <si>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</si>
  <si>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</si>
  <si>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</si>
  <si>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</si>
  <si>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</si>
  <si>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</si>
  <si>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</si>
  <si>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</si>
  <si>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</si>
  <si>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</si>
  <si>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</si>
  <si>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</si>
  <si>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</si>
  <si>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</si>
  <si>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</si>
  <si>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</si>
  <si>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</si>
  <si>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</si>
  <si>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</si>
  <si>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</si>
  <si>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</si>
  <si>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</si>
  <si>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</si>
  <si>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</si>
  <si>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</si>
  <si>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</si>
  <si>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</si>
  <si>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</si>
  <si>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</si>
  <si>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</si>
  <si>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</si>
  <si>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</si>
  <si>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</si>
  <si>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</si>
  <si>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</si>
  <si>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</si>
  <si>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</si>
  <si>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</si>
  <si>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</si>
  <si>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</si>
  <si>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</si>
  <si>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</si>
  <si>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</si>
  <si>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</si>
  <si>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</si>
  <si>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</si>
  <si>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</si>
  <si>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</si>
  <si>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</si>
  <si>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</si>
  <si>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</si>
  <si>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</si>
  <si>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</si>
  <si>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</si>
  <si>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</si>
  <si>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</si>
  <si>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</si>
  <si>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</si>
  <si>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</si>
  <si>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</si>
  <si>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</si>
  <si>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</si>
  <si>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</si>
  <si>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</si>
  <si>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</si>
  <si>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</si>
  <si>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</si>
  <si>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</si>
  <si>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</si>
  <si>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</si>
  <si>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</si>
  <si>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</si>
  <si>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</si>
  <si>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</si>
  <si>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</si>
  <si>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</si>
  <si>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</si>
  <si>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</si>
  <si>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</si>
  <si>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</si>
  <si>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</si>
  <si>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</si>
  <si>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</si>
  <si>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</si>
  <si>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</si>
  <si>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</si>
  <si>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</si>
  <si>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</si>
  <si>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</si>
  <si>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</si>
  <si>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</si>
  <si>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</si>
  <si>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</si>
  <si>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</si>
  <si>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</si>
  <si>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</si>
  <si>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</si>
  <si>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</si>
  <si>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</si>
  <si>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</si>
  <si>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</si>
  <si>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</si>
  <si>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</si>
  <si>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</si>
  <si>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</si>
  <si>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</si>
  <si>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</si>
  <si>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</si>
  <si>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</si>
  <si>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</si>
  <si>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</si>
  <si>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</si>
  <si>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</si>
  <si>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</si>
  <si>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</si>
  <si>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</si>
  <si>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</si>
  <si>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</si>
  <si>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</si>
  <si>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</si>
  <si>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</si>
  <si>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</si>
  <si>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</si>
  <si>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</si>
  <si>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</si>
  <si>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</si>
  <si>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</si>
  <si>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</si>
  <si>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</si>
  <si>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</si>
  <si>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</si>
  <si>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</si>
  <si>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</si>
  <si>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</si>
  <si>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</si>
  <si>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</si>
  <si>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</si>
  <si>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</si>
  <si>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</si>
  <si>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</si>
  <si>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</si>
  <si>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</si>
  <si>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</si>
  <si>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</si>
  <si>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</si>
  <si>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</si>
  <si>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</si>
  <si>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</si>
  <si>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</si>
  <si>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</si>
  <si>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</si>
  <si>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</si>
  <si>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</si>
  <si>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</si>
  <si>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</si>
  <si>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</si>
  <si>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</si>
  <si>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</si>
  <si>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</si>
  <si>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</si>
  <si>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</si>
  <si>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</si>
  <si>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</si>
  <si>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</si>
  <si>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</si>
  <si>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</si>
  <si>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</si>
  <si>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</si>
  <si>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</si>
  <si>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</si>
  <si>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</si>
  <si>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</si>
  <si>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</si>
  <si>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</si>
  <si>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</si>
  <si>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</si>
  <si>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</si>
  <si>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</si>
  <si>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</si>
  <si>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</si>
  <si>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</si>
  <si>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</si>
  <si>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</si>
  <si>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</si>
  <si>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</si>
  <si>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</si>
  <si>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</si>
  <si>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</si>
  <si>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</si>
  <si>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</si>
  <si>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</si>
  <si>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</si>
  <si>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</si>
  <si>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</si>
  <si>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</si>
  <si>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</si>
  <si>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</si>
  <si>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</si>
  <si>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</si>
  <si>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</si>
  <si>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</si>
  <si>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</si>
  <si>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</si>
  <si>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</si>
  <si>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</si>
  <si>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</si>
  <si>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</si>
  <si>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</si>
  <si>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</si>
  <si>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</si>
  <si>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</si>
  <si>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</si>
  <si>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</si>
  <si>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</si>
  <si>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</si>
  <si>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</si>
  <si>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</si>
  <si>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</si>
  <si>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</si>
  <si>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</si>
  <si>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</si>
  <si>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</si>
  <si>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</si>
  <si>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</si>
  <si>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</si>
  <si>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</si>
  <si>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</si>
  <si>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</si>
  <si>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</si>
  <si>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</si>
  <si>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</si>
  <si>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</si>
  <si>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</si>
  <si>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</si>
  <si>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</si>
  <si>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</si>
  <si>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</si>
  <si>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</si>
  <si>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</si>
  <si>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</si>
  <si>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</si>
  <si>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</si>
  <si>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</si>
  <si>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</si>
  <si>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</si>
  <si>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</si>
  <si>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</si>
  <si>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</si>
  <si>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</si>
  <si>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</si>
  <si>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</si>
  <si>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</si>
  <si>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</si>
  <si>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</si>
  <si>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</si>
  <si>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</si>
  <si>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</si>
  <si>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</si>
  <si>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</si>
  <si>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</si>
  <si>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</si>
  <si>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</si>
  <si>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</si>
  <si>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</si>
  <si>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</si>
  <si>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</si>
  <si>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</si>
  <si>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</si>
  <si>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</si>
  <si>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</si>
  <si>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</si>
  <si>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</si>
  <si>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</si>
  <si>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</si>
  <si>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</si>
  <si>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</si>
  <si>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</si>
  <si>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</si>
  <si>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</si>
  <si>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</si>
  <si>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</si>
  <si>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</si>
  <si>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</si>
  <si>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</si>
  <si>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</si>
  <si>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</si>
  <si>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</si>
  <si>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</si>
  <si>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</si>
  <si>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</si>
  <si>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</si>
  <si>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</si>
  <si>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</si>
  <si>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</si>
  <si>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</si>
  <si>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</si>
  <si>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</si>
  <si>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</si>
  <si>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</si>
  <si>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</si>
  <si>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</si>
  <si>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</si>
  <si>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</si>
  <si>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</si>
  <si>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</si>
  <si>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</si>
  <si>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</si>
  <si>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</si>
  <si>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</si>
  <si>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</si>
  <si>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</si>
  <si>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</si>
  <si>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</si>
  <si>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</si>
  <si>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</si>
  <si>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</si>
  <si>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</si>
  <si>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</si>
  <si>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</si>
  <si>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</si>
  <si>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</si>
  <si>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</si>
  <si>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</si>
  <si>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</si>
  <si>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</si>
  <si>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</si>
  <si>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</si>
  <si>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</si>
  <si>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</si>
  <si>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</si>
  <si>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</si>
  <si>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</si>
  <si>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</si>
  <si>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</si>
  <si>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</si>
  <si>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</si>
  <si>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</si>
  <si>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</si>
  <si>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</si>
  <si>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</si>
  <si>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</si>
  <si>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</si>
  <si>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</si>
  <si>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</si>
  <si>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</si>
  <si>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</si>
  <si>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</si>
  <si>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</si>
  <si>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</si>
  <si>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</si>
  <si>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</si>
  <si>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</si>
  <si>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</si>
  <si>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</si>
  <si>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</si>
  <si>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</si>
  <si>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</si>
  <si>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</si>
  <si>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</si>
  <si>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</si>
  <si>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</si>
  <si>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</si>
  <si>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</si>
  <si>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</si>
  <si>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</si>
  <si>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</si>
  <si>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</si>
  <si>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</si>
  <si>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</si>
  <si>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</si>
  <si>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</si>
  <si>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</si>
  <si>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</si>
  <si>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</si>
  <si>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</si>
  <si>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</si>
  <si>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</si>
  <si>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</si>
  <si>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</si>
  <si>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</si>
  <si>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</si>
  <si>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</si>
  <si>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</si>
  <si>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</si>
  <si>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</si>
  <si>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</si>
  <si>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</si>
  <si>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</si>
  <si>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</si>
  <si>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</si>
  <si>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</si>
  <si>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</si>
  <si>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</si>
  <si>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</si>
  <si>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</si>
  <si>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</si>
  <si>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</si>
  <si>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</si>
  <si>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</si>
  <si>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</si>
  <si>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</si>
  <si>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</si>
  <si>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</si>
  <si>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</si>
  <si>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</si>
  <si>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</si>
  <si>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</si>
  <si>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</si>
  <si>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</si>
  <si>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</si>
  <si>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</si>
  <si>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</si>
  <si>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</si>
  <si>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</si>
  <si>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</si>
  <si>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</si>
  <si>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</si>
  <si>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</si>
  <si>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</si>
  <si>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</si>
  <si>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</si>
  <si>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</si>
  <si>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</si>
  <si>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</si>
  <si>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</si>
  <si>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</si>
  <si>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</si>
  <si>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</si>
  <si>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</si>
  <si>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</si>
  <si>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</si>
  <si>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</si>
  <si>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</si>
  <si>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</si>
  <si>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</si>
  <si>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</si>
  <si>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</si>
  <si>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</si>
  <si>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</si>
  <si>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</si>
  <si>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</si>
  <si>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</si>
  <si>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</si>
  <si>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</si>
  <si>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</si>
  <si>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</si>
  <si>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</si>
  <si>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</si>
  <si>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</si>
  <si>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</si>
  <si>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</si>
  <si>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</si>
  <si>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</si>
  <si>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</si>
  <si>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</si>
  <si>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</si>
  <si>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</si>
  <si>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</si>
  <si>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</si>
  <si>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</si>
  <si>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</si>
  <si>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</si>
  <si>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</si>
  <si>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</si>
  <si>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</si>
  <si>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</si>
  <si>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</si>
  <si>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</si>
  <si>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</si>
  <si>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</si>
  <si>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</si>
  <si>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</si>
  <si>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</si>
  <si>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</si>
  <si>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</si>
  <si>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</si>
  <si>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</si>
  <si>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</si>
  <si>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</si>
  <si>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</si>
  <si>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</si>
  <si>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</si>
  <si>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</si>
  <si>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</si>
  <si>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</si>
  <si>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</si>
  <si>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</si>
  <si>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</si>
  <si>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</si>
  <si>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</si>
  <si>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</si>
  <si>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</si>
  <si>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</si>
  <si>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</si>
  <si>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</si>
  <si>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</si>
  <si>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</si>
  <si>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</si>
  <si>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</si>
  <si>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</si>
  <si>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</si>
  <si>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</si>
  <si>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</si>
  <si>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</si>
  <si>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</si>
  <si>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</si>
  <si>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</si>
  <si>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</si>
  <si>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</si>
  <si>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</si>
  <si>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</si>
  <si>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</si>
  <si>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</si>
  <si>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</si>
  <si>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</si>
  <si>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</si>
  <si>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</si>
  <si>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</si>
  <si>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</si>
  <si>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</si>
  <si>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</si>
  <si>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</si>
  <si>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</si>
  <si>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</si>
  <si>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</si>
  <si>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</si>
  <si>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</si>
  <si>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</si>
  <si>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</si>
  <si>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</si>
  <si>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</si>
  <si>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</si>
  <si>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</si>
  <si>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</si>
  <si>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</si>
  <si>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</si>
  <si>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</si>
  <si>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</si>
  <si>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</si>
  <si>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</si>
  <si>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</si>
  <si>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</si>
  <si>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</si>
  <si>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</si>
  <si>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</si>
  <si>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</si>
  <si>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</si>
  <si>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</si>
  <si>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</si>
  <si>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</si>
  <si>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</si>
  <si>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</si>
  <si>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</si>
  <si>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</si>
  <si>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</si>
  <si>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</si>
  <si>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</si>
  <si>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</si>
  <si>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</si>
  <si>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</si>
  <si>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</si>
  <si>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</si>
  <si>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</si>
  <si>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</si>
  <si>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</si>
  <si>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</si>
  <si>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</si>
  <si>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</si>
  <si>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</si>
  <si>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</si>
  <si>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</si>
  <si>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</si>
  <si>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</si>
  <si>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</si>
  <si>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</si>
  <si>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</si>
  <si>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</si>
  <si>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</si>
  <si>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</si>
  <si>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</si>
  <si>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</si>
  <si>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</si>
  <si>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</si>
  <si>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</si>
  <si>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</si>
  <si>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</si>
  <si>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</si>
  <si>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</si>
  <si>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</si>
  <si>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</si>
  <si>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</si>
  <si>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</si>
  <si>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</si>
  <si>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</si>
  <si>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</si>
  <si>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</si>
  <si>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</si>
  <si>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</si>
  <si>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</si>
  <si>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</si>
  <si>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</si>
  <si>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</si>
  <si>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</si>
  <si>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</si>
  <si>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</si>
  <si>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</si>
  <si>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</si>
  <si>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</si>
  <si>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</si>
  <si>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</si>
  <si>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</si>
  <si>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</si>
  <si>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</si>
  <si>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</si>
  <si>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</si>
  <si>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</si>
  <si>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</si>
  <si>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</si>
  <si>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</si>
  <si>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</si>
  <si>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</si>
  <si>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</si>
  <si>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</si>
  <si>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</si>
  <si>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</si>
  <si>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</si>
  <si>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</si>
  <si>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</si>
  <si>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</si>
  <si>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</si>
  <si>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</si>
  <si>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</si>
  <si>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</si>
  <si>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</si>
  <si>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</si>
  <si>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</si>
  <si>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</si>
  <si>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</si>
  <si>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</si>
  <si>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</si>
  <si>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</si>
  <si>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</si>
  <si>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</si>
  <si>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</si>
  <si>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</si>
  <si>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</si>
  <si>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</si>
  <si>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</si>
  <si>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</si>
  <si>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</si>
  <si>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</si>
  <si>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</si>
  <si>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</si>
  <si>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</si>
  <si>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</si>
  <si>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</si>
  <si>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</si>
  <si>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</si>
  <si>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</si>
  <si>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</si>
  <si>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</si>
  <si>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</si>
  <si>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</si>
  <si>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</si>
  <si>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</si>
  <si>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</si>
  <si>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</si>
  <si>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</si>
  <si>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</si>
  <si>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</si>
  <si>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</si>
  <si>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</si>
  <si>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</si>
  <si>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</si>
  <si>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</si>
  <si>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</si>
  <si>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</si>
  <si>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</si>
  <si>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</si>
  <si>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</si>
  <si>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</si>
  <si>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</si>
  <si>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</si>
  <si>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</si>
  <si>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</si>
  <si>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</si>
  <si>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</si>
  <si>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</si>
  <si>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</si>
  <si>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</si>
  <si>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</si>
  <si>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</si>
  <si>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</si>
  <si>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</si>
  <si>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</si>
  <si>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</si>
  <si>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</si>
  <si>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</si>
  <si>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</si>
  <si>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</si>
  <si>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</si>
  <si>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</si>
  <si>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</si>
  <si>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</si>
  <si>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</si>
  <si>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</si>
  <si>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</si>
  <si>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</si>
  <si>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</si>
  <si>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</si>
  <si>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</si>
  <si>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</si>
  <si>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</si>
  <si>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</si>
  <si>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</si>
  <si>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</si>
  <si>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</si>
  <si>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</si>
  <si>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</si>
  <si>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</si>
  <si>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</si>
  <si>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</si>
  <si>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</si>
  <si>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</si>
  <si>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</si>
  <si>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</si>
  <si>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</si>
  <si>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</si>
  <si>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</si>
  <si>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</si>
  <si>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</si>
  <si>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</si>
  <si>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</si>
  <si>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</si>
  <si>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</si>
  <si>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</si>
  <si>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</si>
  <si>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</si>
  <si>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</si>
  <si>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</si>
  <si>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</si>
  <si>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</si>
  <si>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</si>
  <si>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</si>
  <si>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</si>
  <si>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</si>
  <si>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</si>
  <si>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</si>
  <si>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</si>
  <si>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</si>
  <si>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</si>
  <si>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</si>
  <si>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</si>
  <si>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</si>
  <si>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</si>
  <si>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</si>
  <si>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</si>
  <si>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</si>
  <si>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</si>
  <si>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</si>
  <si>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</si>
  <si>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</si>
  <si>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</si>
  <si>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</si>
  <si>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</si>
  <si>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</si>
  <si>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</si>
  <si>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</si>
  <si>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</si>
  <si>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</si>
  <si>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</si>
  <si>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</si>
  <si>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</si>
  <si>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</si>
  <si>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</si>
  <si>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</si>
  <si>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</si>
  <si>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</si>
  <si>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</si>
  <si>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</si>
  <si>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</si>
  <si>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</si>
  <si>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</si>
  <si>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</si>
  <si>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</si>
  <si>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</si>
  <si>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</si>
  <si>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</si>
  <si>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</si>
  <si>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</si>
  <si>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</si>
  <si>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</si>
  <si>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</si>
  <si>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</si>
  <si>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</si>
  <si>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</si>
  <si>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</si>
  <si>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</si>
  <si>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</si>
  <si>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</si>
  <si>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</si>
  <si>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</si>
  <si>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</si>
  <si>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</si>
  <si>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</si>
  <si>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</si>
  <si>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</si>
  <si>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</si>
  <si>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</si>
  <si>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</si>
  <si>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</si>
  <si>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</si>
  <si>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</si>
  <si>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</si>
  <si>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</si>
  <si>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</si>
  <si>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</si>
  <si>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</si>
  <si>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</si>
  <si>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</si>
  <si>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</si>
  <si>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</si>
  <si>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</si>
  <si>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</si>
  <si>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</si>
  <si>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</si>
  <si>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</si>
  <si>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</si>
  <si>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</si>
  <si>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</si>
  <si>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</si>
  <si>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</si>
  <si>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</si>
  <si>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</si>
  <si>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</si>
  <si>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</si>
  <si>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</si>
  <si>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</si>
  <si>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</si>
  <si>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</si>
  <si>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</si>
  <si>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</si>
  <si>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</si>
  <si>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</si>
  <si>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</si>
  <si>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</si>
  <si>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</si>
  <si>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</si>
  <si>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</si>
  <si>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</si>
  <si>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</si>
  <si>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</si>
  <si>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</si>
  <si>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</si>
  <si>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</si>
  <si>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</si>
  <si>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</si>
  <si>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</si>
  <si>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</si>
  <si>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</si>
  <si>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</si>
  <si>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</si>
  <si>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</si>
  <si>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</si>
  <si>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</si>
  <si>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</si>
  <si>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</si>
  <si>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</si>
  <si>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</si>
  <si>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</si>
  <si>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</si>
  <si>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</si>
  <si>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</si>
  <si>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</si>
  <si>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</si>
  <si>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</si>
  <si>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</si>
  <si>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</si>
  <si>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</si>
  <si>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</si>
  <si>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</si>
  <si>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</si>
  <si>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</si>
  <si>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</si>
  <si>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</si>
  <si>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</si>
  <si>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</si>
  <si>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</si>
  <si>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</si>
  <si>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</si>
  <si>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</si>
  <si>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</si>
  <si>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</si>
  <si>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</si>
  <si>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</si>
  <si>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</si>
  <si>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</si>
  <si>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</si>
  <si>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</si>
  <si>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</si>
  <si>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</si>
  <si>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</si>
  <si>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</si>
  <si>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</si>
  <si>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</si>
  <si>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</si>
  <si>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</si>
  <si>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</si>
  <si>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</si>
  <si>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</si>
  <si>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</si>
  <si>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</si>
  <si>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</si>
  <si>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</si>
  <si>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</si>
  <si>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</si>
  <si>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</si>
  <si>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</si>
  <si>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</si>
  <si>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</si>
  <si>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</si>
  <si>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</si>
  <si>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</si>
  <si>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</si>
  <si>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</si>
  <si>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</si>
  <si>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</si>
  <si>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</si>
  <si>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</si>
  <si>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</si>
  <si>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</si>
  <si>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</si>
  <si>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</si>
  <si>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</si>
  <si>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</si>
  <si>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</si>
  <si>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</si>
  <si>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</si>
  <si>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</si>
  <si>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</si>
  <si>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</si>
  <si>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</si>
  <si>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</si>
  <si>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</si>
  <si>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</si>
  <si>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</si>
  <si>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</si>
  <si>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</si>
  <si>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</si>
  <si>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</si>
  <si>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</si>
  <si>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</si>
  <si>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</si>
  <si>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</si>
  <si>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</si>
  <si>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</si>
  <si>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</si>
  <si>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</si>
  <si>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</si>
  <si>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</si>
  <si>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</si>
  <si>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</si>
  <si>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</si>
  <si>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</si>
  <si>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</si>
  <si>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</si>
  <si>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</si>
  <si>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</si>
  <si>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</si>
  <si>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</si>
  <si>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</si>
  <si>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</si>
  <si>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</si>
  <si>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</si>
  <si>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</si>
  <si>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</si>
  <si>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</si>
  <si>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</si>
  <si>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</si>
  <si>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</si>
  <si>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</si>
  <si>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</si>
  <si>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</si>
  <si>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</si>
  <si>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</si>
  <si>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</si>
  <si>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</si>
  <si>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</si>
  <si>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</si>
  <si>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</si>
  <si>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</si>
  <si>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</si>
  <si>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</si>
  <si>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</si>
  <si>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</si>
  <si>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</si>
  <si>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</si>
  <si>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</si>
  <si>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</si>
  <si>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</si>
  <si>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</si>
  <si>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</si>
  <si>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</si>
  <si>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</si>
  <si>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</si>
  <si>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</si>
  <si>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</si>
  <si>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</si>
  <si>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</si>
  <si>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</si>
  <si>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</si>
  <si>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</si>
  <si>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</si>
  <si>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</si>
  <si>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</si>
  <si>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</si>
  <si>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</si>
  <si>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</si>
  <si>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</si>
  <si>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</si>
  <si>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</si>
  <si>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</si>
  <si>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</si>
  <si>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</si>
  <si>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</si>
  <si>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</si>
  <si>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</si>
  <si>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</si>
  <si>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</si>
  <si>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</si>
  <si>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</si>
  <si>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</si>
  <si>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</si>
  <si>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</si>
  <si>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</si>
  <si>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</si>
  <si>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</si>
  <si>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</si>
  <si>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</si>
  <si>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</si>
  <si>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</si>
  <si>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</si>
  <si>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</si>
  <si>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</si>
  <si>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</si>
  <si>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</si>
  <si>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</si>
  <si>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</si>
  <si>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</si>
  <si>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</si>
  <si>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</si>
  <si>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</si>
  <si>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</si>
  <si>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</si>
  <si>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</si>
  <si>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</si>
  <si>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</si>
  <si>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</si>
  <si>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</si>
  <si>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</si>
  <si>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</si>
  <si>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</si>
  <si>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</si>
  <si>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</si>
  <si>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</si>
  <si>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</si>
  <si>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</si>
  <si>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</si>
  <si>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</si>
  <si>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</si>
  <si>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</si>
  <si>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</si>
  <si>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</si>
  <si>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</si>
  <si>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</si>
  <si>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</si>
  <si>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</si>
  <si>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</si>
  <si>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</si>
  <si>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</si>
  <si>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</si>
  <si>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</si>
  <si>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</si>
  <si>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</si>
  <si>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</si>
  <si>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</si>
  <si>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</si>
  <si>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</si>
  <si>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</si>
  <si>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</si>
  <si>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</si>
  <si>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</si>
  <si>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</si>
  <si>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</si>
  <si>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</si>
  <si>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</si>
  <si>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</si>
  <si>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</si>
  <si>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</si>
  <si>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</si>
  <si>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</si>
  <si>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</si>
  <si>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</si>
  <si>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</si>
  <si>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</si>
  <si>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</si>
  <si>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</si>
  <si>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</si>
  <si>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</si>
  <si>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</si>
  <si>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</si>
  <si>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</si>
  <si>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</si>
  <si>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</si>
  <si>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</si>
  <si>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</si>
  <si>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</si>
  <si>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</si>
  <si>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</si>
  <si>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</si>
  <si>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</si>
  <si>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</si>
  <si>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</si>
  <si>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</si>
  <si>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</si>
  <si>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</si>
  <si>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</si>
  <si>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</si>
  <si>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</si>
  <si>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</si>
  <si>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</si>
  <si>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</si>
  <si>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</si>
  <si>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</si>
  <si>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</si>
  <si>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</si>
  <si>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</si>
  <si>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</si>
  <si>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</si>
  <si>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</si>
  <si>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</si>
  <si>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</si>
  <si>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</si>
  <si>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</si>
  <si>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</si>
  <si>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</si>
  <si>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</si>
  <si>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</si>
  <si>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</si>
  <si>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</si>
  <si>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</si>
  <si>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</si>
  <si>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</si>
  <si>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</si>
  <si>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</si>
  <si>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</si>
  <si>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</si>
  <si>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</si>
  <si>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</si>
  <si>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</si>
  <si>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</si>
  <si>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</si>
  <si>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</si>
  <si>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</si>
  <si>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</si>
  <si>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</si>
  <si>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</si>
  <si>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</si>
  <si>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</si>
  <si>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</si>
  <si>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</si>
  <si>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</si>
  <si>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</si>
  <si>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</si>
  <si>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</si>
  <si>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</si>
  <si>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</si>
  <si>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</si>
  <si>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</si>
  <si>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</si>
  <si>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</si>
  <si>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</si>
  <si>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</si>
  <si>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</si>
  <si>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</si>
  <si>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</si>
  <si>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</si>
  <si>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</si>
  <si>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</si>
  <si>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</si>
  <si>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</si>
  <si>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</si>
  <si>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</si>
  <si>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</si>
  <si>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</si>
  <si>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</si>
  <si>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</si>
  <si>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</si>
  <si>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</si>
  <si>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</si>
  <si>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</si>
  <si>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</si>
  <si>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</si>
  <si>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</si>
  <si>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</si>
  <si>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</si>
  <si>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</si>
  <si>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</si>
  <si>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</si>
  <si>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</si>
  <si>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</si>
  <si>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</si>
  <si>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</si>
  <si>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</si>
  <si>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</si>
  <si>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</si>
  <si>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</si>
  <si>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</si>
  <si>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</si>
  <si>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</si>
  <si>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</si>
  <si>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</si>
  <si>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</si>
  <si>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</si>
  <si>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</si>
  <si>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</si>
  <si>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</si>
  <si>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</si>
  <si>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</si>
  <si>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</si>
  <si>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</si>
  <si>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</si>
  <si>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</si>
  <si>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</si>
  <si>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</si>
  <si>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</si>
  <si>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</si>
  <si>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</si>
  <si>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</si>
  <si>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</si>
  <si>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</si>
  <si>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</si>
  <si>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</si>
  <si>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</si>
  <si>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</si>
  <si>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</si>
  <si>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</si>
  <si>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</si>
  <si>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</si>
  <si>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</si>
  <si>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</si>
  <si>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</si>
  <si>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</si>
  <si>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</si>
  <si>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</si>
  <si>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</si>
  <si>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</si>
  <si>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</si>
  <si>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</si>
  <si>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</si>
  <si>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</si>
  <si>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</si>
  <si>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</si>
  <si>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</si>
  <si>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</si>
  <si>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</si>
  <si>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</si>
  <si>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</si>
  <si>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</si>
  <si>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</si>
  <si>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</si>
  <si>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</si>
  <si>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</si>
  <si>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</si>
  <si>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</si>
  <si>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</si>
  <si>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</si>
  <si>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</si>
  <si>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</si>
  <si>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</si>
  <si>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</si>
  <si>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</si>
  <si>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</si>
  <si>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</si>
  <si>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</si>
  <si>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</si>
  <si>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</si>
  <si>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</si>
  <si>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</si>
  <si>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</si>
  <si>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</si>
  <si>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</si>
  <si>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</si>
  <si>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</si>
  <si>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</si>
  <si>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</si>
  <si>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</si>
  <si>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</si>
  <si>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</si>
  <si>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</si>
  <si>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</si>
  <si>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</si>
  <si>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</si>
  <si>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</si>
  <si>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</si>
  <si>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</si>
  <si>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</si>
  <si>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</si>
  <si>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</si>
  <si>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</si>
  <si>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</si>
  <si>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</si>
  <si>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</si>
  <si>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</si>
  <si>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</si>
  <si>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</si>
  <si>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</si>
  <si>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</si>
  <si>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</si>
  <si>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</si>
  <si>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</si>
  <si>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</si>
  <si>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</si>
  <si>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</si>
  <si>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</si>
  <si>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</si>
  <si>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</si>
  <si>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</si>
  <si>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</si>
  <si>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</si>
  <si>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</si>
  <si>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</si>
  <si>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</si>
  <si>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</si>
  <si>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</si>
  <si>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</si>
  <si>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</si>
  <si>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</si>
  <si>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</si>
  <si>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</si>
  <si>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</si>
  <si>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</si>
  <si>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</si>
  <si>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</si>
  <si>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</si>
  <si>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</si>
  <si>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</si>
  <si>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</si>
  <si>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</si>
  <si>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</si>
  <si>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</si>
  <si>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</si>
  <si>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</si>
  <si>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</si>
  <si>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</si>
  <si>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</si>
  <si>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</si>
  <si>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</si>
  <si>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</si>
  <si>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</si>
  <si>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</si>
  <si>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</si>
  <si>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</si>
  <si>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</si>
  <si>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</si>
  <si>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</si>
  <si>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</si>
  <si>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</si>
  <si>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</si>
  <si>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</si>
  <si>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</si>
  <si>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</si>
  <si>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</si>
  <si>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</si>
  <si>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</si>
  <si>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</si>
  <si>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</si>
  <si>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</si>
  <si>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</si>
  <si>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</si>
  <si>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</si>
  <si>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</si>
  <si>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</si>
  <si>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</si>
  <si>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</si>
  <si>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</si>
  <si>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</si>
  <si>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</si>
  <si>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</si>
  <si>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</si>
  <si>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</si>
  <si>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</si>
  <si>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</si>
  <si>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</si>
  <si>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</si>
  <si>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</si>
  <si>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</si>
  <si>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</si>
  <si>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</si>
  <si>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</si>
  <si>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</si>
  <si>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</si>
  <si>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</si>
  <si>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</si>
  <si>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</si>
  <si>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</si>
  <si>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</si>
  <si>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</si>
  <si>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</si>
  <si>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</si>
  <si>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</si>
  <si>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</si>
  <si>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</si>
  <si>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</si>
  <si>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</si>
  <si>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</si>
  <si>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</si>
  <si>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</si>
  <si>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</si>
  <si>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</si>
  <si>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</si>
  <si>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</si>
  <si>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</si>
  <si>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</si>
  <si>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</si>
  <si>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</si>
  <si>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</si>
  <si>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</si>
  <si>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</si>
  <si>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</si>
  <si>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</si>
  <si>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</si>
  <si>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</si>
  <si>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</si>
  <si>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</si>
  <si>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</si>
  <si>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</si>
  <si>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</si>
  <si>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</si>
  <si>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</si>
  <si>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</si>
  <si>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</si>
  <si>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</si>
  <si>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</si>
  <si>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</si>
  <si>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</si>
  <si>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</si>
  <si>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</si>
  <si>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</si>
  <si>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</si>
  <si>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</si>
  <si>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</si>
  <si>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</si>
  <si>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</si>
  <si>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</si>
  <si>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</si>
  <si>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</si>
  <si>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</si>
  <si>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</si>
  <si>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</si>
  <si>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</si>
  <si>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</si>
  <si>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</si>
  <si>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</si>
  <si>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</si>
  <si>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</si>
  <si>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</si>
  <si>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</si>
  <si>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</si>
  <si>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</si>
  <si>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</si>
  <si>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</si>
  <si>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</si>
  <si>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</si>
  <si>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</si>
  <si>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</si>
  <si>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</si>
  <si>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</si>
  <si>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</si>
  <si>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</si>
  <si>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</si>
  <si>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</si>
  <si>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</si>
  <si>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</si>
  <si>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</si>
  <si>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</si>
  <si>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</si>
  <si>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</si>
  <si>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</si>
  <si>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</si>
  <si>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</si>
  <si>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</si>
  <si>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</si>
  <si>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</si>
  <si>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</si>
  <si>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</si>
  <si>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</si>
  <si>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</si>
  <si>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</si>
  <si>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</si>
  <si>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</si>
  <si>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</si>
  <si>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</si>
  <si>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</si>
  <si>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</si>
  <si>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</si>
  <si>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</si>
  <si>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</si>
  <si>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</si>
  <si>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</si>
  <si>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</si>
  <si>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</si>
  <si>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</si>
  <si>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</si>
  <si>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</si>
  <si>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</si>
  <si>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</si>
  <si>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</si>
  <si>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</si>
  <si>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</si>
  <si>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</si>
  <si>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</si>
  <si>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</si>
  <si>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</si>
  <si>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</si>
  <si>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</si>
  <si>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</si>
  <si>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</si>
  <si>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</si>
  <si>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</si>
  <si>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</si>
  <si>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</si>
  <si>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</si>
  <si>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</si>
  <si>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</si>
  <si>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</si>
  <si>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</si>
  <si>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</si>
  <si>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</si>
  <si>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</si>
  <si>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</si>
  <si>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</si>
  <si>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</si>
  <si>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</si>
  <si>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</si>
  <si>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</si>
  <si>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</si>
  <si>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</si>
  <si>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</si>
  <si>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</si>
  <si>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</si>
  <si>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</si>
  <si>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</si>
  <si>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</si>
  <si>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</si>
  <si>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</si>
  <si>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</si>
  <si>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</si>
  <si>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</si>
  <si>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</si>
  <si>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</si>
  <si>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</si>
  <si>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</si>
  <si>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</si>
  <si>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</si>
  <si>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</si>
  <si>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</si>
  <si>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</si>
  <si>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</si>
  <si>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</si>
  <si>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</si>
  <si>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</si>
  <si>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</si>
  <si>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</si>
  <si>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</si>
  <si>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</si>
  <si>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</si>
  <si>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</si>
  <si>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</si>
  <si>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</si>
  <si>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</si>
  <si>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</si>
  <si>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</si>
  <si>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</si>
  <si>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</si>
  <si>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</si>
  <si>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</si>
  <si>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</si>
  <si>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</si>
  <si>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</si>
  <si>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</si>
  <si>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</si>
  <si>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</si>
  <si>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</si>
  <si>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</si>
  <si>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</si>
  <si>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</si>
  <si>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</si>
  <si>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</si>
  <si>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</si>
  <si>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</si>
  <si>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</si>
  <si>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</si>
  <si>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</si>
  <si>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</si>
  <si>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</si>
  <si>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</si>
  <si>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</si>
  <si>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</si>
  <si>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</si>
  <si>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</si>
  <si>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</si>
  <si>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</si>
  <si>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</si>
  <si>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</si>
  <si>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</si>
  <si>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</si>
  <si>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</si>
  <si>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</si>
  <si>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</si>
  <si>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</si>
  <si>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</si>
  <si>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</si>
  <si>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</si>
  <si>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</si>
  <si>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</si>
  <si>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</si>
  <si>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</si>
  <si>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</si>
  <si>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</si>
  <si>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</si>
  <si>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</si>
  <si>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</si>
  <si>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</si>
  <si>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</si>
  <si>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</si>
  <si>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</si>
  <si>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</si>
  <si>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</si>
  <si>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</si>
  <si>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</si>
  <si>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</si>
  <si>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</si>
  <si>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</si>
  <si>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</si>
  <si>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</si>
  <si>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</si>
  <si>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</si>
  <si>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</si>
  <si>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</si>
  <si>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</si>
  <si>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</si>
  <si>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</si>
  <si>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</si>
  <si>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</si>
  <si>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</si>
  <si>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</si>
  <si>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</si>
  <si>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</si>
  <si>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</si>
  <si>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</si>
  <si>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</si>
  <si>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</si>
  <si>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</si>
  <si>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</si>
  <si>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</si>
  <si>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</si>
  <si>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</si>
  <si>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</si>
  <si>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</si>
  <si>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</si>
  <si>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</si>
  <si>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</si>
  <si>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</si>
  <si>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</si>
  <si>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</si>
  <si>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</si>
  <si>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</si>
  <si>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</si>
  <si>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</si>
  <si>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</si>
  <si>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</si>
  <si>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</si>
  <si>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</si>
  <si>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</si>
  <si>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</si>
  <si>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</si>
  <si>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</si>
  <si>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</si>
  <si>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</si>
  <si>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</si>
  <si>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</si>
  <si>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</si>
  <si>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</si>
  <si>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</si>
  <si>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</si>
  <si>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</si>
  <si>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</si>
  <si>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</si>
  <si>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</si>
  <si>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</si>
  <si>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</si>
  <si>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</si>
  <si>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</si>
  <si>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</si>
  <si>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</si>
  <si>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</si>
  <si>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</si>
  <si>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</si>
  <si>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</si>
  <si>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</si>
  <si>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</si>
  <si>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</si>
  <si>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</si>
  <si>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</si>
  <si>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</si>
  <si>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</si>
  <si>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</si>
  <si>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</si>
  <si>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</si>
  <si>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</si>
  <si>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</si>
  <si>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</si>
  <si>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</si>
  <si>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</si>
  <si>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</si>
  <si>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</si>
  <si>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</si>
  <si>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</si>
  <si>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</si>
  <si>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</si>
  <si>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</si>
  <si>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</si>
  <si>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</si>
  <si>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</si>
  <si>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</si>
  <si>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</si>
  <si>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</si>
  <si>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</si>
  <si>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</si>
  <si>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</si>
  <si>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</si>
  <si>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</si>
  <si>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</si>
  <si>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</si>
  <si>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</si>
  <si>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</si>
  <si>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</si>
  <si>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</si>
  <si>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</si>
  <si>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</si>
  <si>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</si>
  <si>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</si>
  <si>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</si>
  <si>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</si>
  <si>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</si>
  <si>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</si>
  <si>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</si>
  <si>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</si>
  <si>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</si>
  <si>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</si>
  <si>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</si>
  <si>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</si>
  <si>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</si>
  <si>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</si>
  <si>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</si>
  <si>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</si>
  <si>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</si>
  <si>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</si>
  <si>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</si>
  <si>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</si>
  <si>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</si>
  <si>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</si>
  <si>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</si>
  <si>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</si>
  <si>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</si>
  <si>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</si>
  <si>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</si>
  <si>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</si>
  <si>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</si>
  <si>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</si>
  <si>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</si>
  <si>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</si>
  <si>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</si>
  <si>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</si>
  <si>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</si>
  <si>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</si>
  <si>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</si>
  <si>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</si>
  <si>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</si>
  <si>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</si>
  <si>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</si>
  <si>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</si>
  <si>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</si>
  <si>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</si>
  <si>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</si>
  <si>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</si>
  <si>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</si>
  <si>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</si>
  <si>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</si>
  <si>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</si>
  <si>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</si>
  <si>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</si>
  <si>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</si>
  <si>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</si>
  <si>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</si>
  <si>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</si>
  <si>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</si>
  <si>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</si>
  <si>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</si>
  <si>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</si>
  <si>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</si>
  <si>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</si>
  <si>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</si>
  <si>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</si>
  <si>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</si>
  <si>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</si>
  <si>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</si>
  <si>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</si>
  <si>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</si>
  <si>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</si>
  <si>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</si>
  <si>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</si>
  <si>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</si>
  <si>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</si>
  <si>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</si>
  <si>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</si>
  <si>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</si>
  <si>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</si>
  <si>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</si>
  <si>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</si>
  <si>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</si>
  <si>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</si>
  <si>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</si>
  <si>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</si>
  <si>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</si>
  <si>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</si>
  <si>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</si>
  <si>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</si>
  <si>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</si>
  <si>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</si>
  <si>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</si>
  <si>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</si>
  <si>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</si>
  <si>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</si>
  <si>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</si>
  <si>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</si>
  <si>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</si>
  <si>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</si>
  <si>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</si>
  <si>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</si>
  <si>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</si>
  <si>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</si>
  <si>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</si>
  <si>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</si>
  <si>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</si>
  <si>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</si>
  <si>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</si>
  <si>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</si>
  <si>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</si>
  <si>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</si>
  <si>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</si>
  <si>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</si>
  <si>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</si>
  <si>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</si>
  <si>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</si>
  <si>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</si>
  <si>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</si>
  <si>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</si>
  <si>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</si>
  <si>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</si>
  <si>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</si>
  <si>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</si>
  <si>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</si>
  <si>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</si>
  <si>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</si>
  <si>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</si>
  <si>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</si>
  <si>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</si>
  <si>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</si>
  <si>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</si>
  <si>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</si>
  <si>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</si>
  <si>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</si>
  <si>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</si>
  <si>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</si>
  <si>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</si>
  <si>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</si>
  <si>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</si>
  <si>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</si>
  <si>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</si>
  <si>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</si>
  <si>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</si>
  <si>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</si>
  <si>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</si>
  <si>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</si>
  <si>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</si>
  <si>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</si>
  <si>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</si>
  <si>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</si>
  <si>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</si>
  <si>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</si>
  <si>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</si>
  <si>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</si>
  <si>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</si>
  <si>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</si>
  <si>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</si>
  <si>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</si>
  <si>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</si>
  <si>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</si>
  <si>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</si>
  <si>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</si>
  <si>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</si>
  <si>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</si>
  <si>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</si>
  <si>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</si>
  <si>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</si>
  <si>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</si>
  <si>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</si>
  <si>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</si>
  <si>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</si>
  <si>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</si>
  <si>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</si>
  <si>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</si>
  <si>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</si>
  <si>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</si>
  <si>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</si>
  <si>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</si>
  <si>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</si>
  <si>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</si>
  <si>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</si>
  <si>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</si>
  <si>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</si>
  <si>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</si>
  <si>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</si>
  <si>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</si>
  <si>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</si>
  <si>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</si>
  <si>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</si>
  <si>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</si>
  <si>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</si>
  <si>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</si>
  <si>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</si>
  <si>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</si>
  <si>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</si>
  <si>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</si>
  <si>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</si>
  <si>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</si>
  <si>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</si>
  <si>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</si>
  <si>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</si>
  <si>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</si>
  <si>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</si>
  <si>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</si>
  <si>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</si>
  <si>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</si>
  <si>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</si>
  <si>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</si>
  <si>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</si>
  <si>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</si>
  <si>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</si>
  <si>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</si>
  <si>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</si>
  <si>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</si>
  <si>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</si>
  <si>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</si>
  <si>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</si>
  <si>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</si>
  <si>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</si>
  <si>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</si>
  <si>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</si>
  <si>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</si>
  <si>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</si>
  <si>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</si>
  <si>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</si>
  <si>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</si>
  <si>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</si>
  <si>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</si>
  <si>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</si>
  <si>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</si>
  <si>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</si>
  <si>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</si>
  <si>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</si>
  <si>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</si>
  <si>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</si>
  <si>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</si>
  <si>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</si>
  <si>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</si>
  <si>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</si>
  <si>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</si>
  <si>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</si>
  <si>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</si>
  <si>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</si>
  <si>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</si>
  <si>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</si>
  <si>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</si>
  <si>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</si>
  <si>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</si>
  <si>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</si>
  <si>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</si>
  <si>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</si>
  <si>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</si>
  <si>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</si>
  <si>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</si>
  <si>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</si>
  <si>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</si>
  <si>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</si>
  <si>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</si>
  <si>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</si>
  <si>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</si>
  <si>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</si>
  <si>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</si>
  <si>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</si>
  <si>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</si>
  <si>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</si>
  <si>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</si>
  <si>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</si>
  <si>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</si>
  <si>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</si>
  <si>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</si>
  <si>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</si>
  <si>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</si>
  <si>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</si>
  <si>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</si>
  <si>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</si>
  <si>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</si>
  <si>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</si>
  <si>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</si>
  <si>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</si>
  <si>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</si>
  <si>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</si>
  <si>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</si>
  <si>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</si>
  <si>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</si>
  <si>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</si>
  <si>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</si>
  <si>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</si>
  <si>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</si>
  <si>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</si>
  <si>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</si>
  <si>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</si>
  <si>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</si>
  <si>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</si>
  <si>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</si>
  <si>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</si>
  <si>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</si>
  <si>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</si>
  <si>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</si>
  <si>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</si>
  <si>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</si>
  <si>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</si>
  <si>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</si>
  <si>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</si>
  <si>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</si>
  <si>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</si>
  <si>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</si>
  <si>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</si>
  <si>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</si>
  <si>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</si>
  <si>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</si>
  <si>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</si>
  <si>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</si>
  <si>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</si>
  <si>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</si>
  <si>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</si>
  <si>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</si>
  <si>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</si>
  <si>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</si>
  <si>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</si>
  <si>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</si>
  <si>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</si>
  <si>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</si>
  <si>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</si>
  <si>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</si>
  <si>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</si>
  <si>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</si>
  <si>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</si>
  <si>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</si>
  <si>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</si>
  <si>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</si>
  <si>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</si>
  <si>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</si>
  <si>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</si>
  <si>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</si>
  <si>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</si>
  <si>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</si>
  <si>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</si>
  <si>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</si>
  <si>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</si>
  <si>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</si>
  <si>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</si>
  <si>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</si>
  <si>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</si>
  <si>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</si>
  <si>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</si>
  <si>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</si>
  <si>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</si>
  <si>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</si>
  <si>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</si>
  <si>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</si>
  <si>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</si>
  <si>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</si>
  <si>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</si>
  <si>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</si>
  <si>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</si>
  <si>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</si>
  <si>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</si>
  <si>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</si>
  <si>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</si>
  <si>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</si>
  <si>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</si>
  <si>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</si>
  <si>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</si>
  <si>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</si>
  <si>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</si>
  <si>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</si>
  <si>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</si>
  <si>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</si>
  <si>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</si>
  <si>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</si>
  <si>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</si>
  <si>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</si>
  <si>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</si>
  <si>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</si>
  <si>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</si>
  <si>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</si>
  <si>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</si>
  <si>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</si>
  <si>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</si>
  <si>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</si>
  <si>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</si>
  <si>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</si>
  <si>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</si>
  <si>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</si>
  <si>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</si>
  <si>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</si>
  <si>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</si>
  <si>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</si>
  <si>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</si>
  <si>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</si>
  <si>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</si>
  <si>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</si>
  <si>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</si>
  <si>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</si>
  <si>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</si>
  <si>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</si>
  <si>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</si>
  <si>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</si>
  <si>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</si>
  <si>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</si>
  <si>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</si>
  <si>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</si>
  <si>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</si>
  <si>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</si>
  <si>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</si>
  <si>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</si>
  <si>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</si>
  <si>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</si>
  <si>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</si>
  <si>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</si>
  <si>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</si>
  <si>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</si>
  <si>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</si>
  <si>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</si>
  <si>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</si>
  <si>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</si>
  <si>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</si>
  <si>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</si>
  <si>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</si>
  <si>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</si>
  <si>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</si>
  <si>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</si>
  <si>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</si>
  <si>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</si>
  <si>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</si>
  <si>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</si>
  <si>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</si>
  <si>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</si>
  <si>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</si>
  <si>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</si>
  <si>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</si>
  <si>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</si>
  <si>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</si>
  <si>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</si>
  <si>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</si>
  <si>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</si>
  <si>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</si>
  <si>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</si>
  <si>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</si>
  <si>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</si>
  <si>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</si>
  <si>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</si>
  <si>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</si>
  <si>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</si>
  <si>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</si>
  <si>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</si>
  <si>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</si>
  <si>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</si>
  <si>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</si>
  <si>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</si>
  <si>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</si>
  <si>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</si>
  <si>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</si>
  <si>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</si>
  <si>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</si>
  <si>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</si>
  <si>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</si>
  <si>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</si>
  <si>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</si>
  <si>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</si>
  <si>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</si>
  <si>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</si>
  <si>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</si>
  <si>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</si>
  <si>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</si>
  <si>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</si>
  <si>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</si>
  <si>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</si>
  <si>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</si>
  <si>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</si>
  <si>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</si>
  <si>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</si>
  <si>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</si>
  <si>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</si>
  <si>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</si>
  <si>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</si>
  <si>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</si>
  <si>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</si>
  <si>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</si>
  <si>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</si>
  <si>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</si>
  <si>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</si>
  <si>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</si>
  <si>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</si>
  <si>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</si>
  <si>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</si>
  <si>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</si>
  <si>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</si>
  <si>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</si>
  <si>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</si>
  <si>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</si>
  <si>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</si>
  <si>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</si>
  <si>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</si>
  <si>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</si>
  <si>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</si>
  <si>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</si>
  <si>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</si>
  <si>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</si>
  <si>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</si>
  <si>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</si>
  <si>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</si>
  <si>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</si>
  <si>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</si>
  <si>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</si>
  <si>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</si>
  <si>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</si>
  <si>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</si>
  <si>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</si>
  <si>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</si>
  <si>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</si>
  <si>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</si>
  <si>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</si>
  <si>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</si>
  <si>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</si>
  <si>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</si>
  <si>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</si>
  <si>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</si>
  <si>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</si>
  <si>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</si>
  <si>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</si>
  <si>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</si>
  <si>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</si>
  <si>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</si>
  <si>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</si>
  <si>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</si>
  <si>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</si>
  <si>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</si>
  <si>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</si>
  <si>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</si>
  <si>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</si>
  <si>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</si>
  <si>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</si>
  <si>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</si>
  <si>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</si>
  <si>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</si>
  <si>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</si>
  <si>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</si>
  <si>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</si>
  <si>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</si>
  <si>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</si>
  <si>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</si>
  <si>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</si>
  <si>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</si>
  <si>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</si>
  <si>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</si>
  <si>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</si>
  <si>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</si>
  <si>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</si>
  <si>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</si>
  <si>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</si>
  <si>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</si>
  <si>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</si>
  <si>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</si>
  <si>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</si>
  <si>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</si>
  <si>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</si>
  <si>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</si>
  <si>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</si>
  <si>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</si>
  <si>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</si>
  <si>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</si>
  <si>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</si>
  <si>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</si>
  <si>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</si>
  <si>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</si>
  <si>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</si>
  <si>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</si>
  <si>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</si>
  <si>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</si>
  <si>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</si>
  <si>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</si>
  <si>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</si>
  <si>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</si>
  <si>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</si>
  <si>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</si>
  <si>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</si>
  <si>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</si>
  <si>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</si>
  <si>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</si>
  <si>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</si>
  <si>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</si>
  <si>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</si>
  <si>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</si>
  <si>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</si>
  <si>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</si>
  <si>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</si>
  <si>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</si>
  <si>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</si>
  <si>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</si>
  <si>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</si>
  <si>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</si>
  <si>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</si>
  <si>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</si>
  <si>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</si>
  <si>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</si>
  <si>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</si>
  <si>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</si>
  <si>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</si>
  <si>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</si>
  <si>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</si>
  <si>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</si>
  <si>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</si>
  <si>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</si>
  <si>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</si>
  <si>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</si>
  <si>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</si>
  <si>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</si>
  <si>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</si>
  <si>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</si>
  <si>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</si>
  <si>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</si>
  <si>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</si>
  <si>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</si>
  <si>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</si>
  <si>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</si>
  <si>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</si>
  <si>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</si>
  <si>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</si>
  <si>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</si>
  <si>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</si>
  <si>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</si>
  <si>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</si>
  <si>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</si>
  <si>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</si>
  <si>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</si>
  <si>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</si>
  <si>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</si>
  <si>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</si>
  <si>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</si>
  <si>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</si>
  <si>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</si>
  <si>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</si>
  <si>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</si>
  <si>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</si>
  <si>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</si>
  <si>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</si>
  <si>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</si>
  <si>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</si>
  <si>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</si>
  <si>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</si>
  <si>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</si>
  <si>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</si>
  <si>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</si>
  <si>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</si>
  <si>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</si>
  <si>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</si>
  <si>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</si>
  <si>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</si>
  <si>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</si>
  <si>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</si>
  <si>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</si>
  <si>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</si>
  <si>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</si>
  <si>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</si>
  <si>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</si>
  <si>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</si>
  <si>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</si>
  <si>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</si>
  <si>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</si>
  <si>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</si>
  <si>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</si>
  <si>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</si>
  <si>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</si>
  <si>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</si>
  <si>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</si>
  <si>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</si>
  <si>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</si>
  <si>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</si>
  <si>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</si>
  <si>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</si>
  <si>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</si>
  <si>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</si>
  <si>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</si>
  <si>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</si>
  <si>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</si>
  <si>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</si>
  <si>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</si>
  <si>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</si>
  <si>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</si>
  <si>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</si>
  <si>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</si>
  <si>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</si>
  <si>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</si>
  <si>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</si>
  <si>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</si>
  <si>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</si>
  <si>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</si>
  <si>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</si>
  <si>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</si>
  <si>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</si>
  <si>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</si>
  <si>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</si>
  <si>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</si>
  <si>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</si>
  <si>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</si>
  <si>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</si>
  <si>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</si>
  <si>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</si>
  <si>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</si>
  <si>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</si>
  <si>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</si>
  <si>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</si>
  <si>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</si>
  <si>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</si>
  <si>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</si>
  <si>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</si>
  <si>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</si>
  <si>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</si>
  <si>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</si>
  <si>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</si>
  <si>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</si>
  <si>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</si>
  <si>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</si>
  <si>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</si>
  <si>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</si>
  <si>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</si>
  <si>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</si>
  <si>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</si>
  <si>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</si>
  <si>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</si>
  <si>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</si>
  <si>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</si>
  <si>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</si>
  <si>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</si>
  <si>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</si>
  <si>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</si>
  <si>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</si>
  <si>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</si>
  <si>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</si>
  <si>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</si>
  <si>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</si>
  <si>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</si>
  <si>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</si>
  <si>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</si>
  <si>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</si>
  <si>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</si>
  <si>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</si>
  <si>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</si>
  <si>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</si>
  <si>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</si>
  <si>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</si>
  <si>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</si>
  <si>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</si>
  <si>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</si>
  <si>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</si>
  <si>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</si>
  <si>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</si>
  <si>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</si>
  <si>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</si>
  <si>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</si>
  <si>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</si>
  <si>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</si>
  <si>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</si>
  <si>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</si>
  <si>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</si>
  <si>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</si>
  <si>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</si>
  <si>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</si>
  <si>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</si>
  <si>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</si>
  <si>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</si>
  <si>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</si>
  <si>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</si>
  <si>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</si>
  <si>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</si>
  <si>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</si>
  <si>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</si>
  <si>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</si>
  <si>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</si>
  <si>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</si>
  <si>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</si>
  <si>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</si>
  <si>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</si>
  <si>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</si>
  <si>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</si>
  <si>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</si>
  <si>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</si>
  <si>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</si>
  <si>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</si>
  <si>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</si>
  <si>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</si>
  <si>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</si>
  <si>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</si>
  <si>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</si>
  <si>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</si>
  <si>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</si>
  <si>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</si>
  <si>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</si>
  <si>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</si>
  <si>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</si>
  <si>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</si>
  <si>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</si>
  <si>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</si>
  <si>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</si>
  <si>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</si>
  <si>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</si>
  <si>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</si>
  <si>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</si>
  <si>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</si>
  <si>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</si>
  <si>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</si>
  <si>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</si>
  <si>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</si>
  <si>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</si>
  <si>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</si>
  <si>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</si>
  <si>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</si>
  <si>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</si>
  <si>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</si>
  <si>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</si>
  <si>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</si>
  <si>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</si>
  <si>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</si>
  <si>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</si>
  <si>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</si>
  <si>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</si>
  <si>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</si>
  <si>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</si>
  <si>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</si>
  <si>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</si>
  <si>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</si>
  <si>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</si>
  <si>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</si>
  <si>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</si>
  <si>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</si>
  <si>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</si>
  <si>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</si>
  <si>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</si>
  <si>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</si>
  <si>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</si>
  <si>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</si>
  <si>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</si>
  <si>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</si>
  <si>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</si>
  <si>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</si>
  <si>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</si>
  <si>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</si>
  <si>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</si>
  <si>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</si>
  <si>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</si>
  <si>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</si>
  <si>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</si>
  <si>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</si>
  <si>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</si>
  <si>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</si>
  <si>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</si>
  <si>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</si>
  <si>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</si>
  <si>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</si>
  <si>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</si>
  <si>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</si>
  <si>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</si>
  <si>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</si>
  <si>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</si>
  <si>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</si>
  <si>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</si>
  <si>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</si>
  <si>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</si>
  <si>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</si>
  <si>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</si>
  <si>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</si>
  <si>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</si>
  <si>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</si>
  <si>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</si>
  <si>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</si>
  <si>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</si>
  <si>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</si>
  <si>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</si>
  <si>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</si>
  <si>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</si>
  <si>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</si>
  <si>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</si>
  <si>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</si>
  <si>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</si>
  <si>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</si>
  <si>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</si>
  <si>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</si>
  <si>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</si>
  <si>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</si>
  <si>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</si>
  <si>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</si>
  <si>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</si>
  <si>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</si>
  <si>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</si>
  <si>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</si>
  <si>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</si>
  <si>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</si>
  <si>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</si>
  <si>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</si>
  <si>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</si>
  <si>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</si>
  <si>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</si>
  <si>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</si>
  <si>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</si>
  <si>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</si>
  <si>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</si>
  <si>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</si>
  <si>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</si>
  <si>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</si>
  <si>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</si>
  <si>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</si>
  <si>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</si>
  <si>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</si>
  <si>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</si>
  <si>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</si>
  <si>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</si>
  <si>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</si>
  <si>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</si>
  <si>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</si>
  <si>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</si>
  <si>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</si>
  <si>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</si>
  <si>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</si>
  <si>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</si>
  <si>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</si>
  <si>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</si>
  <si>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</si>
  <si>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</si>
  <si>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</si>
  <si>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</si>
  <si>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</si>
  <si>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</si>
  <si>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</si>
  <si>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</si>
  <si>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</si>
  <si>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</si>
  <si>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</si>
  <si>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</si>
  <si>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</si>
  <si>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</si>
  <si>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</si>
  <si>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</si>
  <si>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</si>
  <si>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</si>
  <si>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</si>
  <si>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</si>
  <si>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</si>
  <si>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</si>
  <si>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</si>
  <si>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</si>
  <si>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</si>
  <si>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</si>
  <si>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</si>
  <si>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</si>
  <si>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</si>
  <si>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</si>
  <si>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</si>
  <si>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</si>
  <si>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</si>
  <si>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</si>
  <si>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</si>
  <si>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</si>
  <si>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</si>
  <si>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</si>
  <si>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</si>
  <si>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</si>
  <si>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</si>
  <si>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</si>
  <si>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</si>
  <si>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</si>
  <si>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</si>
  <si>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</si>
  <si>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</si>
  <si>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</si>
  <si>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</si>
  <si>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</si>
  <si>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</si>
  <si>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</si>
  <si>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</si>
  <si>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</si>
  <si>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</si>
  <si>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</si>
  <si>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</si>
  <si>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</si>
  <si>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</si>
  <si>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</si>
  <si>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</si>
  <si>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</si>
  <si>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</si>
  <si>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</si>
  <si>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</si>
  <si>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</si>
  <si>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</si>
  <si>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</si>
  <si>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</si>
  <si>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</si>
  <si>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</si>
  <si>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</si>
  <si>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</si>
  <si>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</si>
  <si>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</si>
  <si>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</si>
  <si>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</si>
  <si>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</si>
  <si>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</si>
  <si>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</si>
  <si>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</si>
  <si>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</si>
  <si>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</si>
  <si>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</si>
  <si>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</si>
  <si>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</si>
  <si>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</si>
  <si>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</si>
  <si>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</si>
  <si>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</si>
  <si>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</si>
  <si>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</si>
  <si>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</si>
  <si>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</si>
  <si>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</si>
  <si>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</si>
  <si>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</si>
  <si>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</si>
  <si>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</si>
  <si>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</si>
  <si>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</si>
  <si>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</si>
  <si>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</si>
  <si>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</si>
  <si>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</si>
  <si>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</si>
  <si>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</si>
  <si>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</si>
  <si>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</si>
  <si>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</si>
  <si>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</si>
  <si>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</si>
  <si>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</si>
  <si>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</si>
  <si>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</si>
  <si>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</si>
  <si>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</si>
  <si>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</si>
  <si>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</si>
  <si>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</si>
  <si>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</si>
  <si>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</si>
  <si>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</si>
  <si>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</si>
  <si>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</si>
  <si>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</si>
  <si>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</si>
  <si>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</si>
  <si>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</si>
  <si>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</si>
  <si>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</si>
  <si>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</si>
  <si>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</si>
  <si>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</si>
  <si>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</si>
  <si>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</si>
  <si>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</si>
  <si>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</si>
  <si>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</si>
  <si>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</si>
  <si>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</si>
  <si>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</si>
  <si>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</si>
  <si>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</si>
  <si>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</si>
  <si>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</si>
  <si>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</si>
  <si>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</si>
  <si>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</si>
  <si>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</si>
  <si>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</si>
  <si>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</si>
  <si>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</si>
  <si>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</si>
  <si>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</si>
  <si>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</si>
  <si>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</si>
  <si>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</si>
  <si>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</si>
  <si>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</si>
  <si>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</si>
  <si>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</si>
  <si>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</si>
  <si>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</si>
  <si>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</si>
  <si>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</si>
  <si>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</si>
  <si>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</si>
  <si>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</si>
  <si>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</si>
  <si>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</si>
  <si>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</si>
  <si>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</si>
  <si>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</si>
  <si>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</si>
  <si>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</si>
  <si>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</si>
  <si>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</si>
  <si>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</si>
  <si>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</si>
  <si>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</si>
  <si>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</si>
  <si>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</si>
  <si>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</si>
  <si>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</si>
  <si>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</si>
  <si>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</si>
  <si>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</si>
  <si>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</si>
  <si>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</si>
  <si>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</si>
  <si>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</si>
  <si>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</si>
  <si>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</si>
  <si>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</si>
  <si>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</si>
  <si>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</si>
  <si>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</si>
  <si>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</si>
  <si>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</si>
  <si>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</si>
  <si>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</si>
  <si>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</si>
  <si>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</si>
  <si>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</si>
  <si>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</si>
  <si>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</si>
  <si>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</si>
  <si>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</si>
  <si>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</si>
  <si>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</si>
  <si>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</si>
  <si>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</si>
  <si>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</si>
  <si>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</si>
  <si>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</si>
  <si>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</si>
  <si>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</si>
  <si>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</si>
  <si>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</si>
  <si>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</si>
  <si>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</si>
  <si>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</si>
  <si>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</si>
  <si>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</si>
  <si>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</si>
  <si>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</si>
  <si>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</si>
  <si>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</si>
  <si>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</si>
  <si>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</si>
  <si>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</si>
  <si>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</si>
  <si>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</si>
  <si>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</si>
  <si>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</si>
  <si>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</si>
  <si>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</si>
  <si>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</si>
  <si>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</si>
  <si>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</si>
  <si>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</si>
  <si>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</si>
  <si>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</si>
  <si>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</si>
  <si>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</si>
  <si>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</si>
  <si>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</si>
  <si>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</si>
  <si>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</si>
  <si>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</si>
  <si>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</si>
  <si>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</si>
  <si>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</si>
  <si>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</si>
  <si>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</si>
  <si>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</si>
  <si>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</si>
  <si>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</si>
  <si>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</si>
  <si>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</si>
  <si>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</si>
  <si>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</si>
  <si>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</si>
  <si>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</si>
  <si>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</si>
  <si>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</si>
  <si>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</si>
  <si>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</si>
  <si>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</si>
  <si>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</si>
  <si>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</si>
  <si>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</si>
  <si>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</si>
  <si>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</si>
  <si>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</si>
  <si>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</si>
  <si>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</si>
  <si>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</si>
  <si>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</si>
  <si>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</si>
  <si>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</si>
  <si>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</si>
  <si>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</si>
  <si>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</si>
  <si>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</si>
  <si>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</si>
  <si>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</si>
  <si>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</si>
  <si>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</si>
  <si>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</si>
  <si>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</si>
  <si>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</si>
  <si>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</si>
  <si>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</si>
  <si>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</si>
  <si>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</si>
  <si>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</si>
  <si>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</si>
  <si>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</si>
  <si>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</si>
  <si>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</si>
  <si>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</si>
  <si>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</si>
  <si>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</si>
  <si>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</si>
  <si>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</si>
  <si>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</si>
  <si>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</si>
  <si>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</si>
  <si>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</si>
  <si>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</si>
  <si>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</si>
  <si>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</si>
  <si>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</si>
  <si>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</si>
  <si>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</si>
  <si>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</si>
  <si>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</si>
  <si>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</si>
  <si>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</si>
  <si>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</si>
  <si>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</si>
  <si>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</si>
  <si>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</si>
  <si>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</si>
  <si>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</si>
  <si>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</si>
  <si>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</si>
  <si>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</si>
  <si>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</si>
  <si>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</si>
  <si>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</si>
  <si>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</si>
  <si>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</si>
  <si>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</si>
  <si>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</si>
  <si>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</si>
  <si>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</si>
  <si>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</si>
  <si>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</si>
  <si>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</si>
  <si>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</si>
  <si>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</si>
  <si>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</si>
  <si>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</si>
  <si>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</si>
  <si>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</si>
  <si>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</si>
  <si>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</si>
  <si>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</si>
  <si>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</si>
  <si>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</si>
  <si>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</si>
  <si>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</si>
  <si>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</si>
  <si>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</si>
  <si>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</si>
  <si>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</si>
  <si>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</si>
  <si>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</si>
  <si>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</si>
  <si>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</si>
  <si>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</si>
  <si>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</si>
  <si>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</si>
  <si>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</si>
  <si>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</si>
  <si>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</si>
  <si>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</si>
  <si>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</si>
  <si>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</si>
  <si>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</si>
  <si>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</si>
  <si>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</si>
  <si>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</si>
  <si>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</si>
  <si>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</si>
  <si>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</si>
  <si>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</si>
  <si>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</si>
  <si>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</si>
  <si>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</si>
  <si>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</si>
  <si>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</si>
  <si>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</si>
  <si>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</si>
  <si>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</si>
  <si>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</si>
  <si>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</si>
  <si>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</si>
  <si>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</si>
  <si>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</si>
  <si>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</si>
  <si>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</si>
  <si>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</si>
  <si>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</si>
  <si>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</si>
  <si>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</si>
  <si>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</si>
  <si>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</si>
  <si>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</si>
  <si>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</si>
  <si>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</si>
  <si>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</si>
  <si>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</si>
  <si>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</si>
  <si>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</si>
  <si>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</si>
  <si>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</si>
  <si>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</si>
  <si>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</si>
  <si>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</si>
  <si>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</si>
  <si>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</si>
  <si>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</si>
  <si>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</si>
  <si>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</si>
  <si>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</si>
  <si>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</si>
  <si>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</si>
  <si>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</si>
  <si>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</si>
  <si>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</si>
  <si>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</si>
  <si>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</si>
  <si>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</si>
  <si>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</si>
  <si>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</si>
  <si>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</si>
  <si>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</si>
  <si>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</si>
  <si>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</si>
  <si>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</si>
  <si>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</si>
  <si>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</si>
  <si>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</si>
  <si>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</si>
  <si>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</si>
  <si>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</si>
  <si>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</si>
  <si>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</si>
  <si>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</si>
  <si>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</si>
  <si>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</si>
  <si>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</si>
  <si>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</si>
  <si>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</si>
  <si>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</si>
  <si>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</si>
  <si>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</si>
  <si>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</si>
  <si>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</si>
  <si>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</si>
  <si>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</si>
  <si>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</si>
  <si>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</si>
  <si>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</si>
  <si>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</si>
  <si>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</si>
  <si>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</si>
  <si>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</si>
  <si>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</si>
  <si>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</si>
  <si>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</si>
  <si>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</si>
  <si>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</si>
  <si>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</si>
  <si>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</si>
  <si>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</si>
  <si>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</si>
  <si>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</si>
  <si>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</si>
  <si>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</si>
  <si>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</si>
  <si>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</si>
  <si>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</si>
  <si>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</si>
  <si>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</si>
  <si>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</si>
  <si>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</si>
  <si>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</si>
  <si>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</si>
  <si>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</si>
  <si>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</si>
  <si>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</si>
  <si>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</si>
  <si>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</si>
  <si>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</si>
  <si>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</si>
  <si>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</si>
  <si>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</si>
  <si>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</si>
  <si>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</si>
  <si>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</si>
  <si>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</si>
  <si>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</si>
  <si>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</si>
  <si>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</si>
  <si>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</si>
  <si>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</si>
  <si>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</si>
  <si>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</si>
  <si>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</si>
  <si>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</si>
  <si>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</si>
  <si>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</si>
  <si>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</si>
  <si>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</si>
  <si>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</si>
  <si>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</si>
  <si>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</si>
  <si>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</si>
  <si>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</si>
  <si>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</si>
  <si>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</si>
  <si>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</si>
  <si>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</si>
  <si>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</si>
  <si>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</si>
  <si>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</si>
  <si>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</si>
  <si>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</si>
  <si>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</si>
  <si>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</si>
  <si>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</si>
  <si>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</si>
  <si>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</si>
  <si>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</si>
  <si>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</si>
  <si>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</si>
  <si>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</si>
  <si>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</si>
  <si>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</si>
  <si>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</si>
  <si>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</si>
  <si>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</si>
  <si>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</si>
  <si>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</si>
  <si>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</si>
  <si>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</si>
  <si>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</si>
  <si>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</si>
  <si>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</si>
  <si>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</si>
  <si>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</si>
  <si>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</si>
  <si>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</si>
  <si>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</si>
  <si>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</si>
  <si>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</si>
  <si>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</si>
  <si>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</si>
  <si>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</si>
  <si>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</si>
  <si>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</si>
  <si>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</si>
  <si>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</si>
  <si>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</si>
  <si>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</si>
  <si>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</si>
  <si>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</si>
  <si>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</si>
  <si>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</si>
  <si>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</si>
  <si>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</si>
  <si>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</si>
  <si>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</si>
  <si>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</si>
  <si>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</si>
  <si>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</si>
  <si>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</si>
  <si>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</si>
  <si>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</si>
  <si>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</si>
  <si>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</si>
  <si>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</si>
  <si>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</si>
  <si>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</si>
  <si>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</si>
  <si>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</si>
  <si>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</si>
  <si>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</si>
  <si>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</si>
  <si>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</si>
  <si>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</si>
  <si>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</si>
  <si>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</si>
  <si>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</si>
  <si>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</si>
  <si>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</si>
  <si>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</si>
  <si>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</si>
  <si>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</si>
  <si>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</si>
  <si>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</si>
  <si>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</si>
  <si>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</si>
  <si>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</si>
  <si>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</si>
  <si>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</si>
  <si>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</si>
  <si>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</si>
  <si>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</si>
  <si>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</si>
  <si>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</si>
  <si>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</si>
  <si>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</si>
  <si>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</si>
  <si>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</si>
  <si>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</si>
  <si>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</si>
  <si>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</si>
  <si>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</si>
  <si>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</si>
  <si>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</si>
  <si>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</si>
  <si>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</si>
  <si>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</si>
  <si>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</si>
  <si>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</si>
  <si>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</si>
  <si>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</si>
  <si>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</si>
  <si>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</si>
  <si>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</si>
  <si>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</si>
  <si>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</si>
  <si>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</si>
  <si>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</si>
  <si>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</si>
  <si>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</si>
  <si>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</si>
  <si>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</si>
  <si>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</si>
  <si>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</si>
  <si>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</si>
  <si>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</si>
  <si>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</si>
  <si>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</si>
  <si>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</si>
  <si>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</si>
  <si>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</si>
  <si>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</si>
  <si>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</si>
  <si>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</si>
  <si>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</si>
  <si>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</si>
  <si>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</si>
  <si>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</si>
  <si>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</si>
  <si>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</si>
  <si>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</si>
  <si>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</si>
  <si>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</si>
  <si>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</si>
  <si>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</si>
  <si>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</si>
  <si>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</si>
  <si>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</si>
  <si>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</si>
  <si>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</si>
  <si>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</si>
  <si>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</si>
  <si>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</si>
  <si>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</si>
  <si>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</si>
  <si>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</si>
  <si>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</si>
  <si>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</si>
  <si>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</si>
  <si>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</si>
  <si>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</si>
  <si>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</si>
  <si>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</si>
  <si>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</si>
  <si>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</si>
  <si>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</si>
  <si>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</si>
  <si>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</si>
  <si>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</si>
  <si>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</si>
  <si>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</si>
  <si>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</si>
  <si>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</si>
  <si>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</si>
  <si>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</si>
  <si>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</si>
  <si>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</si>
  <si>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</si>
  <si>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</si>
  <si>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</si>
  <si>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</si>
  <si>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</si>
  <si>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</si>
  <si>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</si>
  <si>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</si>
  <si>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</si>
  <si>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</si>
  <si>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</si>
  <si>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</si>
  <si>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</si>
  <si>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</si>
  <si>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</si>
  <si>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</si>
  <si>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</si>
  <si>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</si>
  <si>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</si>
  <si>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</si>
  <si>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</si>
  <si>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</si>
  <si>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</si>
  <si>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</si>
  <si>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</si>
  <si>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</si>
  <si>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</si>
  <si>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</si>
  <si>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</si>
  <si>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</si>
  <si>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</si>
  <si>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</si>
  <si>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</si>
  <si>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</si>
  <si>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</si>
  <si>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</si>
  <si>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</si>
  <si>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</si>
  <si>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</si>
  <si>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</si>
  <si>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</si>
  <si>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</si>
  <si>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</si>
  <si>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</si>
  <si>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</si>
  <si>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</si>
  <si>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</si>
  <si>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</si>
  <si>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</si>
  <si>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</si>
  <si>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</si>
  <si>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</si>
  <si>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</si>
  <si>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</si>
  <si>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</si>
  <si>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</si>
  <si>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</si>
  <si>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</si>
  <si>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</si>
  <si>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</si>
  <si>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</si>
  <si>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</si>
  <si>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</si>
  <si>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</si>
  <si>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</si>
  <si>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</si>
  <si>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</si>
  <si>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</si>
  <si>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</si>
  <si>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</si>
  <si>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</si>
  <si>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</si>
  <si>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</si>
  <si>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</si>
  <si>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</si>
  <si>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</si>
  <si>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</si>
  <si>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</si>
  <si>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</si>
  <si>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</si>
  <si>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</si>
  <si>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</si>
  <si>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</si>
  <si>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</si>
  <si>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</si>
  <si>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</si>
  <si>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</si>
  <si>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</si>
  <si>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</si>
  <si>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</si>
  <si>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</si>
  <si>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</si>
  <si>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</si>
  <si>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</si>
  <si>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</si>
  <si>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</si>
  <si>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</si>
  <si>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</si>
  <si>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</si>
  <si>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</si>
  <si>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</si>
  <si>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</si>
  <si>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</si>
  <si>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</si>
  <si>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</si>
  <si>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</si>
  <si>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</si>
  <si>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</si>
  <si>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</si>
  <si>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</si>
  <si>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</si>
  <si>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</si>
  <si>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</si>
  <si>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</si>
  <si>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</si>
  <si>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</si>
  <si>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</si>
  <si>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</si>
  <si>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</si>
  <si>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</si>
  <si>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</si>
  <si>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</si>
  <si>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</si>
  <si>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</si>
  <si>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</si>
  <si>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</si>
  <si>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</si>
  <si>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</si>
  <si>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</si>
  <si>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</si>
  <si>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</si>
  <si>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</si>
  <si>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</si>
  <si>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</si>
  <si>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</si>
  <si>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</si>
  <si>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</si>
  <si>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</si>
  <si>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</si>
  <si>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</si>
  <si>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</si>
  <si>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</si>
  <si>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</si>
  <si>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</si>
  <si>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</si>
  <si>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</si>
  <si>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</si>
  <si>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</si>
  <si>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</si>
  <si>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</si>
  <si>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</si>
  <si>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</si>
  <si>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</si>
  <si>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</si>
  <si>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</si>
  <si>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</si>
  <si>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</si>
  <si>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</si>
  <si>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</si>
  <si>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</si>
  <si>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</si>
  <si>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</si>
  <si>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</si>
  <si>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</si>
  <si>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</si>
  <si>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</si>
  <si>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</si>
  <si>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</si>
  <si>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</si>
  <si>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</si>
  <si>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</si>
  <si>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</si>
  <si>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</si>
  <si>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</si>
  <si>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</si>
  <si>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</si>
  <si>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</si>
  <si>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</si>
  <si>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</si>
  <si>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</si>
  <si>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</si>
  <si>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</si>
  <si>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</si>
  <si>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</si>
  <si>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</si>
  <si>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</si>
  <si>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</si>
  <si>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</si>
  <si>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</si>
  <si>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</si>
  <si>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</si>
  <si>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</si>
  <si>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</si>
  <si>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</si>
  <si>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</si>
  <si>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</si>
  <si>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</si>
  <si>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</si>
  <si>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</si>
  <si>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</si>
  <si>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</si>
  <si>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</si>
  <si>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</si>
  <si>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</si>
  <si>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</si>
  <si>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</si>
  <si>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</si>
  <si>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</si>
  <si>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</si>
  <si>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</si>
  <si>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</si>
  <si>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</si>
  <si>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</si>
  <si>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</si>
  <si>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</si>
  <si>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</si>
  <si>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</si>
  <si>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</si>
  <si>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</si>
  <si>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</si>
  <si>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</si>
  <si>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</si>
  <si>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</si>
  <si>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</si>
  <si>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</si>
  <si>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</si>
  <si>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</si>
  <si>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</si>
  <si>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</si>
  <si>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</si>
  <si>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</si>
  <si>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</si>
  <si>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</si>
  <si>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</si>
  <si>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</si>
  <si>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</si>
  <si>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</si>
  <si>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</si>
  <si>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</si>
  <si>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</si>
  <si>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</si>
  <si>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</si>
  <si>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</si>
  <si>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</si>
  <si>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</si>
  <si>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</si>
  <si>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</si>
  <si>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</si>
  <si>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</si>
  <si>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</si>
  <si>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</si>
  <si>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</si>
  <si>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</si>
  <si>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</si>
  <si>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</si>
  <si>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</si>
  <si>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</si>
  <si>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</si>
  <si>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</si>
  <si>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</si>
  <si>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</si>
  <si>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</si>
  <si>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</si>
  <si>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</si>
  <si>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</si>
  <si>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</si>
  <si>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</si>
  <si>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</si>
  <si>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</si>
  <si>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</si>
  <si>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</si>
  <si>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</si>
  <si>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</si>
  <si>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</si>
  <si>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</si>
  <si>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</si>
  <si>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</si>
  <si>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</si>
  <si>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</si>
  <si>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</si>
  <si>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</si>
  <si>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</si>
  <si>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</si>
  <si>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</si>
  <si>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</si>
  <si>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</si>
  <si>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</si>
  <si>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</si>
  <si>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</si>
  <si>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</si>
  <si>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</si>
  <si>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</si>
  <si>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</si>
  <si>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</si>
  <si>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</si>
  <si>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</si>
  <si>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</si>
  <si>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</si>
  <si>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</si>
  <si>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</si>
  <si>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</si>
  <si>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</si>
  <si>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</si>
  <si>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</si>
  <si>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</si>
  <si>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</si>
  <si>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</si>
  <si>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</si>
  <si>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</si>
  <si>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</si>
  <si>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</si>
  <si>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</si>
  <si>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</si>
  <si>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</si>
  <si>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</si>
  <si>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</si>
  <si>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</si>
  <si>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</si>
  <si>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</si>
  <si>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</si>
  <si>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</si>
  <si>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</si>
  <si>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</si>
  <si>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</si>
  <si>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</si>
  <si>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</si>
  <si>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</si>
  <si>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</si>
  <si>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</si>
  <si>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</si>
  <si>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</si>
  <si>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</si>
  <si>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</si>
  <si>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</si>
  <si>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</si>
  <si>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</si>
  <si>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</si>
  <si>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</si>
  <si>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</si>
  <si>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</si>
  <si>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</si>
  <si>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</si>
  <si>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</si>
  <si>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</si>
  <si>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</si>
  <si>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</si>
  <si>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</si>
  <si>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</si>
  <si>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</si>
  <si>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</si>
  <si>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</si>
  <si>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</si>
  <si>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</si>
  <si>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</si>
  <si>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</si>
  <si>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</si>
  <si>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</si>
  <si>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</si>
  <si>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</si>
  <si>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</si>
  <si>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</si>
  <si>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</si>
  <si>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</si>
  <si>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</si>
  <si>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</si>
  <si>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</si>
  <si>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</si>
  <si>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</si>
  <si>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</si>
  <si>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</si>
  <si>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</si>
  <si>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</si>
  <si>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</si>
  <si>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</si>
  <si>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</si>
  <si>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</si>
  <si>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</si>
  <si>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</si>
  <si>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</si>
  <si>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</si>
  <si>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</si>
  <si>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</si>
  <si>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</si>
  <si>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</si>
  <si>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</si>
  <si>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</si>
  <si>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</si>
  <si>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</si>
  <si>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</si>
  <si>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</si>
  <si>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</si>
  <si>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</si>
  <si>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</si>
  <si>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</si>
  <si>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</si>
  <si>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</si>
  <si>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</si>
  <si>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</si>
  <si>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</si>
  <si>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</si>
  <si>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</si>
  <si>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</si>
  <si>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</si>
  <si>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</si>
  <si>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</si>
  <si>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</si>
  <si>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</si>
  <si>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</si>
  <si>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</si>
  <si>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</si>
  <si>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</si>
  <si>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</si>
  <si>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</si>
  <si>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</si>
  <si>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</si>
  <si>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</si>
  <si>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</si>
  <si>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</si>
  <si>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</si>
  <si>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</si>
  <si>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</si>
  <si>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</si>
  <si>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</si>
  <si>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</si>
  <si>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</si>
  <si>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</si>
  <si>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</si>
  <si>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</si>
  <si>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</si>
  <si>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</si>
  <si>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</si>
  <si>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</si>
  <si>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</si>
  <si>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</si>
  <si>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</si>
  <si>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</si>
  <si>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</si>
  <si>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</si>
  <si>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</si>
  <si>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</si>
  <si>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</si>
  <si>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</si>
  <si>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</si>
  <si>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</si>
  <si>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</si>
  <si>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</si>
  <si>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</si>
  <si>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</si>
  <si>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</si>
  <si>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</si>
  <si>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</si>
  <si>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</si>
  <si>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</si>
  <si>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</si>
  <si>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</si>
  <si>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</si>
  <si>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</si>
  <si>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</si>
  <si>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</si>
  <si>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</si>
  <si>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</si>
  <si>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</si>
  <si>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</si>
  <si>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</si>
  <si>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</si>
  <si>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</si>
  <si>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</si>
  <si>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</si>
  <si>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</si>
  <si>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PCM-20251110-00000753
</t>
  </si>
  <si>
    <t>Critical</t>
  </si>
  <si>
    <t>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</si>
  <si>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</si>
  <si>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</si>
  <si>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</si>
  <si>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</si>
  <si>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</si>
  <si>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</si>
  <si>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</si>
  <si>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</si>
  <si>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</si>
  <si>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</si>
  <si>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</si>
  <si>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</si>
  <si>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</si>
  <si>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</si>
  <si>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</si>
  <si>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</si>
  <si>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</si>
  <si>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</si>
  <si>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</si>
  <si>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</si>
  <si>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</si>
  <si>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</si>
  <si>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</si>
  <si>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</si>
  <si>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</si>
  <si>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</si>
  <si>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</si>
  <si>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</si>
  <si>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</si>
  <si>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</si>
  <si>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</si>
  <si>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</si>
  <si>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</si>
  <si>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</si>
  <si>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</si>
  <si>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</si>
  <si>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</si>
  <si>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</si>
  <si>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</si>
  <si>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</si>
  <si>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</si>
  <si>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</si>
  <si>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</si>
  <si>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</si>
  <si>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</si>
  <si>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</si>
  <si>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</si>
  <si>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</si>
  <si>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</si>
  <si>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</si>
  <si>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</si>
  <si>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</si>
  <si>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</si>
  <si>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</si>
  <si>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</si>
  <si>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</si>
  <si>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</si>
  <si>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</si>
  <si>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</si>
  <si>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</si>
  <si>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</si>
  <si>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</si>
  <si>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</si>
  <si>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</si>
  <si>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</si>
  <si>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</si>
  <si>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</si>
  <si>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</si>
  <si>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</si>
  <si>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</si>
  <si>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</si>
  <si>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</si>
  <si>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</si>
  <si>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</si>
  <si>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</si>
  <si>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</si>
  <si>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</si>
  <si>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</si>
  <si>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</si>
  <si>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</si>
  <si>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</si>
  <si>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</si>
  <si>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</si>
  <si>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</si>
  <si>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</si>
  <si>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</si>
  <si>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</si>
  <si>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ETA 30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</si>
  <si>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</si>
  <si>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</si>
  <si>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</si>
  <si>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</si>
  <si>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</si>
  <si>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</si>
  <si>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</si>
  <si>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</si>
  <si>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</si>
  <si>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</si>
  <si>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</si>
  <si>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</si>
  <si>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</si>
  <si>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75min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</si>
</sst>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0" totalsRowShown="0" headerRowDxfId="15" dataDxfId="14" headerRowBorderDxfId="12" tableBorderDxfId="13">
  <autoFilter ref="A1:L1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308.49737662036932</v>
      </c>
      <c r="H2" s="76">
        <v>45662.943402777775</v>
      </c>
      <c r="I2" s="59" t="str">
        <f>IFERROR(VLOOKUP(D2,DB!A:F,6,0),"")</f>
        <v>Generator-SG</v>
      </c>
      <c r="J2" s="59" t="str">
        <f>IFERROR(VLOOKUP(D2,DB!A:G,7,0),"")</f>
        <v>Dead</v>
      </c>
      <c r="K2" s="67" t="s">
        <v>39022</v>
      </c>
      <c r="L2" s="65" t="str">
        <f>IFERROR(VLOOKUP(D2,DB!A:I,9,0),"")</f>
        <v>Latis</v>
      </c>
    </row>
    <row r="3" spans="1:15" ht="15" customHeight="1">
      <c r="A3" s="158" t="s">
        <v>39023</v>
      </c>
      <c r="B3" s="109" t="str">
        <f>IFERROR(VLOOKUP(D3,DB!A:K,11,0),"")</f>
        <v>R1</v>
      </c>
      <c r="C3" s="109">
        <v>1</v>
      </c>
      <c r="D3" s="109" t="s">
        <v>13290</v>
      </c>
      <c r="E3" s="110" t="s">
        <v>39024</v>
      </c>
      <c r="F3" s="111">
        <v>45971.423842592594</v>
      </c>
      <c r="G3" s="112">
        <f t="shared" ca="1" si="0"/>
        <v>2.1959953701298218E-2</v>
      </c>
      <c r="H3" s="111">
        <v>45971.418703703705</v>
      </c>
      <c r="I3" s="109" t="str">
        <f>IFERROR(VLOOKUP(D3,DB!A:F,6,0),"")</f>
        <v>SCECO</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ca="1" si="0"/>
        <v>45971.445802546295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45971.445802546295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45971.445802546295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45971.445802546295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45971.445802546295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45971.445802546295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45971.445802546295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45971.445802546295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45971.445802546295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45971.445802546295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45971.445802546295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45971.445802546295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45971.445802546295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45971.445802546295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45971.445802546295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45971.445802546295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45971.445802546295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45971.445802546295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45971.445802546295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45971.445802546295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45971.445802546295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45971.445802546295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45971.445802546295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45971.445802546295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45971.445802546295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45971.445802546295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45971.445802546295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45971.445802546295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45971.445802546295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45971.445802546295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45971.445802546295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45971.445802546295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45971.445802546295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45971.445802546295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45971.445802546295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45971.445802546295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45971.445802546295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45971.445802546295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45971.445802546295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45971.445802546295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45971.445802546295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45971.445802546295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45971.445802546295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45971.445802546295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45971.445802546295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45971.445802546295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45971.445802546295</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45971.445802546295</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6BE247DF-D607-4AAE-800A-798BAFBB824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146.44596458333399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39107</v>
      </c>
      <c r="B4" s="18" t="str">
        <f>IFERROR(VLOOKUP(D4,DB!A:K,11,0),"")</f>
        <v>R2</v>
      </c>
      <c r="C4" s="18">
        <v>1</v>
      </c>
      <c r="D4" s="18" t="s">
        <v>21480</v>
      </c>
      <c r="E4" s="103" t="s">
        <v>39021</v>
      </c>
      <c r="F4" s="104">
        <v>45971.188437500001</v>
      </c>
      <c r="G4" s="105">
        <f t="shared" ca="1" si="0"/>
        <v>0.25736504629458068</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45971.445802546295</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0.13971458333253395</v>
      </c>
      <c r="H6" s="104">
        <v>45971.300138888888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2</v>
      </c>
      <c r="D7" s="18" t="s">
        <v>23689</v>
      </c>
      <c r="E7" s="103" t="s">
        <v>39021</v>
      </c>
      <c r="F7" s="104">
        <v>45971.329745370371</v>
      </c>
      <c r="G7" s="105">
        <f t="shared" ref="G7:G36" ca="1" si="1">IFERROR(NOW()-F7,"-")</f>
        <v>0.11605717592465226</v>
      </c>
      <c r="H7" s="104">
        <v>45971.323993055557</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39109</v>
      </c>
      <c r="B8" s="18" t="str">
        <f>IFERROR(VLOOKUP(D8,DB!A:K,11,0),"")</f>
        <v>R2</v>
      </c>
      <c r="C8" s="18">
        <v>1</v>
      </c>
      <c r="D8" s="18" t="s">
        <v>25509</v>
      </c>
      <c r="E8" s="103"/>
      <c r="F8" s="104"/>
      <c r="G8" s="105">
        <f t="shared" ca="1" si="1"/>
        <v>45971.445802546295</v>
      </c>
      <c r="H8" s="104">
        <v>45971.399027777778</v>
      </c>
      <c r="I8" s="18" t="str">
        <f>IFERROR(VLOOKUP(D8,DB!A:F,6,0),"")</f>
        <v>SCECO</v>
      </c>
      <c r="J8" s="18" t="str">
        <f>IFERROR(VLOOKUP(D8,DB!A:G,7,0),"")</f>
        <v>Vandalized</v>
      </c>
      <c r="K8" s="19" t="s">
        <v>39113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45971.445802546295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45971.445802546295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45971.445802546295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45971.445802546295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45971.445802546295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45971.445802546295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45971.445802546295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45971.445802546295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45971.445802546295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45971.445802546295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45971.445802546295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45971.445802546295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45971.445802546295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45971.445802546295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45971.445802546295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45971.445802546295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45971.445802546295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45971.445802546295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45971.445802546295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45971.445802546295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45971.445802546295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45971.445802546295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45971.445802546295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45971.445802546295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45971.445802546295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45971.445802546295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45971.445802546295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45971.445802546295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ref="G37:G68" ca="1" si="2">IFERROR(NOW()-F37,"-")</f>
        <v>45971.445802546295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45971.445802546295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45971.445802546295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45971.445802546295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45971.445802546295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45971.445802546295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27"/>
      <c r="B43" s="128" t="str">
        <f>IFERROR(VLOOKUP(D43,DB!A:K,11,0),"")</f>
        <v/>
      </c>
      <c r="C43" s="128"/>
      <c r="D43" s="128"/>
      <c r="E43" s="129"/>
      <c r="F43" s="130"/>
      <c r="G43" s="131">
        <f t="shared" ca="1" si="2"/>
        <v>45971.445802546295</v>
      </c>
      <c r="H43" s="130"/>
      <c r="I43" s="128" t="str">
        <f>IFERROR(VLOOKUP(D43,DB!A:F,6,0),"")</f>
        <v/>
      </c>
      <c r="J43" s="128" t="str">
        <f>IFERROR(VLOOKUP(D43,DB!A:G,7,0),"")</f>
        <v/>
      </c>
      <c r="K43" s="132"/>
      <c r="L43" s="128" t="str">
        <f>IFERROR(VLOOKUP(D43,DB!A:I,9,0),"")</f>
        <v/>
      </c>
      <c r="M43" s="128"/>
      <c r="N43" s="128"/>
      <c r="O43" s="128"/>
      <c r="P43" s="128"/>
      <c r="Q43" s="128"/>
      <c r="R43" s="128"/>
      <c r="S43" s="128"/>
      <c r="T43" s="128"/>
      <c r="U43" s="128"/>
      <c r="V43" s="128"/>
      <c r="W43" s="128"/>
      <c r="X43" s="128"/>
      <c r="Y43" s="128"/>
      <c r="Z43" s="128"/>
      <c r="AA43" s="128"/>
      <c r="AB43" s="128"/>
      <c r="AC43" s="128"/>
      <c r="AD43" s="128"/>
      <c r="AE43" s="128"/>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128"/>
      <c r="BH43" s="128"/>
      <c r="BI43" s="128"/>
      <c r="BJ43" s="128"/>
      <c r="BK43" s="128"/>
      <c r="BL43" s="128"/>
      <c r="BM43" s="128"/>
      <c r="BN43" s="128"/>
      <c r="BO43" s="128"/>
      <c r="BP43" s="128"/>
      <c r="BQ43" s="128"/>
      <c r="BR43" s="128"/>
      <c r="BS43" s="128"/>
      <c r="BT43" s="128"/>
      <c r="BU43" s="128"/>
      <c r="BV43" s="128"/>
      <c r="BW43" s="128"/>
      <c r="BX43" s="128"/>
      <c r="BY43" s="128"/>
      <c r="BZ43" s="128"/>
      <c r="CA43" s="128"/>
      <c r="CB43" s="128"/>
      <c r="CC43" s="128"/>
      <c r="CD43" s="128"/>
      <c r="CE43" s="128"/>
      <c r="CF43" s="128"/>
      <c r="CG43" s="128"/>
      <c r="CH43" s="128"/>
      <c r="CI43" s="128"/>
      <c r="CJ43" s="13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45971.445802546295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45971.445802546295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45971.445802546295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45971.445802546295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45971.445802546295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45971.445802546295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45971.445802546295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45971.445802546295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45971.445802546295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45971.445802546295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45971.445802546295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45971.445802546295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45971.445802546295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45971.445802546295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45971.445802546295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45971.445802546295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45971.445802546295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45971.445802546295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45971.445802546295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45971.445802546295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45971.445802546295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45971.445802546295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45971.445802546295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45971.445802546295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45971.445802546295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45971.445802546295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45971.445802546295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45971.445802546295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45971.445802546295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45971.445802546295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45971.445802546295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45971.445802546295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45971.445802546295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45971.445802546295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45971.445802546295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45971.445802546295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45971.445802546295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45971.445802546295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45971.445802546295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45971.445802546295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45971.445802546295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45971.445802546295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45971.445802546295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45971.445802546295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45971.445802546295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45971.445802546295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45971.445802546295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45971.445802546295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45971.445802546295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45971.445802546295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45971.445802546295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45971.445802546295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45971.445802546295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45971.445802546295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45971.445802546295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45971.445802546295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45971.445802546295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45971.445802546295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45971.445802546295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45971.445802546295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45971.445802546295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45971.445802546295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45971.445802546295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45971.445802546295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45971.445802546295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45971.445802546295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45971.445802546295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45971.445802546295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45971.445802546295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45971.445802546295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45971.445802546295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45971.445802546295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45971.445802546295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45971.445802546295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45971.445802546295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45971.445802546295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45971.445802546295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45971.445802546295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45971.445802546295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45971.445802546295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45971.445802546295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45971.445802546295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45971.445802546295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45971.445802546295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45971.445802546295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45971.445802546295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45971.445802546295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45971.445802546295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45971.445802546295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45971.445802546295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45971.445802546295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45971.445802546295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45971.445802546295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45971.445802546295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45971.445802546295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45971.445802546295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45971.445802546295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45971.445802546295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45971.445802546295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45971.445802546295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45971.445802546295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45971.445802546295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45971.445802546295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45971.445802546295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45971.445802546295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45971.445802546295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45971.445802546295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45971.445802546295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45971.445802546295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45971.445802546295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45971.445802546295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45971.445802546295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45971.445802546295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45971.445802546295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45971.445802546295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45971.445802546295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45971.445802546295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45971.445802546295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45971.445802546295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45971.445802546295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45971.445802546295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45971.445802546295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45971.445802546295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45971.445802546295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45971.445802546295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45971.445802546295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45971.445802546295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45971.445802546295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45971.445802546295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45971.445802546295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45971.445802546295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45971.445802546295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45971.445802546295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45971.445802546295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45971.445802546295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45971.445802546295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45971.445802546295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45971.445802546295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45971.445802546295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45971.445802546295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45971.445802546295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45971.445802546295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45971.445802546295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45971.445802546295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45971.445802546295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45971.445802546295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45971.445802546295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45971.445802546295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45971.445802546295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45971.445802546295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45971.445802546295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45971.445802546295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45971.445802546295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45971.445802546295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45971.445802546295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45971.445802546295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45971.445802546295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45971.445802546295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45971.445802546295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45971.445802546295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45971.445802546295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45971.445802546295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45971.445802546295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45971.445802546295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45971.445802546295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45971.445802546295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45971.445802546295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45971.445802546295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45971.445802546295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45971.445802546295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45971.445802546295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45971.445802546295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45971.445802546295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45971.445802546295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45971.445802546295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45971.445802546295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45971.445802546295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45971.445802546295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45971.445802546295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45971.445802546295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45971.445802546295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45971.445802546295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45971.445802546295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45971.445802546295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45971.445802546295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45971.445802546295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45971.445802546295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45971.445802546295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45971.445802546295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45971.445802546295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45971.445802546295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45971.445802546295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45971.445802546295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45971.445802546295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45971.445802546295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45971.445802546295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45971.445802546295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45971.445802546295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45971.445802546295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45971.445802546295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45971.445802546295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45971.445802546295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45971.445802546295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45971.445802546295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45971.445802546295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45971.445802546295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45971.445802546295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45971.445802546295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45971.445802546295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45971.445802546295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45971.445802546295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45971.445802546295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45971.445802546295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45971.445802546295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45971.445802546295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45971.445802546295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45971.445802546295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45971.445802546295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45971.445802546295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45971.445802546295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45971.445802546295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45971.445802546295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45971.445802546295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45971.445802546295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45971.445802546295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45971.445802546295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45971.445802546295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45971.445802546295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45971.445802546295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45971.445802546295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45971.445802546295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45971.445802546295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45971.445802546295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45971.445802546295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45971.445802546295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45971.445802546295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45971.445802546295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45971.445802546295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45971.445802546295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45971.445802546295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45971.445802546295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45971.445802546295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45971.445802546295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45971.445802546295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45971.445802546295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45971.445802546295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45971.445802546295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45971.445802546295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45971.445802546295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45971.445802546295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45971.445802546295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45971.445802546295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45971.445802546295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45971.445802546295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45971.445802546295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45971.445802546295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45971.445802546295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45971.445802546295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45971.445802546295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45971.445802546295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45971.445802546295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45971.445802546295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45971.445802546295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45971.445802546295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45971.445802546295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45971.445802546295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45971.445802546295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45971.445802546295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45971.445802546295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45971.445802546295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45971.445802546295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45971.445802546295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45971.445802546295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45971.445802546295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45971.445802546295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45971.445802546295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45971.445802546295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45971.445802546295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45971.445802546295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45971.445802546295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45971.445802546295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45971.445802546295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45971.445802546295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45971.445802546295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45971.445802546295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45971.445802546295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45971.445802546295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45971.445802546295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45971.445802546295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45971.445802546295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45971.445802546295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45971.445802546295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45971.445802546295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45971.445802546295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45971.445802546295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45971.445802546295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45971.445802546295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45971.445802546295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45971.445802546295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45971.445802546295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45971.445802546295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45971.445802546295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45971.445802546295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45971.445802546295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45971.445802546295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45971.445802546295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45971.445802546295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45971.445802546295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45971.445802546295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45971.445802546295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45971.445802546295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45971.445802546295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45971.445802546295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45971.445802546295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45971.445802546295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45971.445802546295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45971.445802546295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45971.445802546295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45971.445802546295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45971.445802546295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45971.445802546295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45971.445802546295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45971.445802546295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45971.445802546295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45971.445802546295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45971.445802546295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45971.445802546295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45971.445802546295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45971.445802546295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45971.445802546295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45971.445802546295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45971.445802546295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45971.445802546295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45971.445802546295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45971.445802546295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45971.445802546295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45971.445802546295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45971.445802546295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45971.445802546295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45971.445802546295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45971.445802546295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45971.445802546295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45971.445802546295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45971.445802546295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45971.445802546295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45971.445802546295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45971.445802546295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45971.445802546295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45971.445802546295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45971.445802546295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45971.445802546295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45971.445802546295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45971.445802546295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45971.445802546295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45971.445802546295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45971.445802546295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45971.445802546295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45971.445802546295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45971.445802546295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45971.445802546295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45971.445802546295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45971.445802546295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45971.445802546295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45971.445802546295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45971.445802546295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45971.445802546295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45971.445802546295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45971.445802546295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45971.445802546295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45971.445802546295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45971.445802546295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45971.445802546295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45971.445802546295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45971.445802546295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45971.445802546295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45971.445802546295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45971.445802546295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45971.445802546295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45971.445802546295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45971.445802546295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45971.445802546295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45971.445802546295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45971.445802546295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45971.445802546295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45971.445802546295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45971.445802546295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45971.445802546295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45971.445802546295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45971.445802546295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45971.445802546295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45971.445802546295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45971.445802546295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45971.445802546295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45971.445802546295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45971.445802546295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45971.445802546295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45971.445802546295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45971.445802546295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45971.445802546295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45971.445802546295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45971.445802546295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45971.445802546295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45971.445802546295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45971.445802546295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45971.445802546295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45971.445802546295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45971.445802546295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45971.445802546295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45971.445802546295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45971.445802546295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45971.445802546295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45971.445802546295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45971.445802546295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45971.445802546295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45971.445802546295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45971.445802546295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45971.445802546295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45971.445802546295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45971.445802546295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45971.445802546295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45971.445802546295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45971.445802546295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45971.445802546295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45971.445802546295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45971.445802546295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45971.445802546295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45971.445802546295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45971.445802546295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45971.445802546295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45971.445802546295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45971.445802546295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45971.445802546295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45971.445802546295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45971.445802546295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45971.445802546295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45971.445802546295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45971.445802546295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45971.445802546295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45971.445802546295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45971.445802546295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45971.445802546295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45971.445802546295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45971.445802546295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45971.445802546295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45971.445802546295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45971.445802546295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45971.445802546295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45971.445802546295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45971.445802546295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45971.445802546295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45971.445802546295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45971.445802546295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45971.445802546295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45971.445802546295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45971.445802546295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45971.445802546295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45971.445802546295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45971.445802546295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45971.445802546295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45971.445802546295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45971.445802546295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45971.445802546295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45971.445802546295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45971.445802546295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45971.445802546295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45971.445802546295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45971.445802546295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45971.445802546295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45971.445802546295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45971.445802546295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45971.445802546295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45971.445802546295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45971.445802546295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45971.445802546295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45971.445802546295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45971.445802546295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45971.445802546295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45971.445802546295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45971.445802546295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45971.445802546295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45971.445802546295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45971.445802546295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45971.445802546295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45971.445802546295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45971.445802546295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45971.445802546295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45971.445802546295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45971.445802546295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45971.445802546295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45971.445802546295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45971.445802546295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45971.445802546295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45971.445802546295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45971.445802546295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45971.445802546295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45971.445802546295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45971.445802546295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45971.445802546295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45971.445802546295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45971.445802546295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45971.445802546295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45971.445802546295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45971.445802546295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45971.445802546295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45971.445802546295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45971.445802546295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45971.445802546295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45971.445802546295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45971.445802546295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45971.445802546295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45971.445802546295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45971.445802546295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45971.445802546295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45971.445802546295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45971.445802546295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45971.445802546295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45971.445802546295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45971.445802546295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45971.445802546295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45971.445802546295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45971.445802546295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45971.445802546295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45971.445802546295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45971.445802546295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45971.445802546295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45971.445802546295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45971.445802546295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45971.445802546295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45971.445802546295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45971.445802546295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45971.445802546295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45971.445802546295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45971.445802546295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45971.445802546295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45971.445802546295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45971.445802546295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45971.445802546295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45971.445802546295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45971.445802546295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45971.445802546295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45971.445802546295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45971.445802546295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45971.445802546295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45971.445802546295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45971.445802546295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45971.445802546295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45971.445802546295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45971.445802546295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45971.445802546295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45971.445802546295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45971.445802546295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45971.445802546295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45971.445802546295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45971.445802546295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45971.445802546295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45971.445802546295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45971.445802546295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45971.445802546295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45971.445802546295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45971.445802546295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45971.445802546295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45971.445802546295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45971.445802546295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45971.445802546295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45971.445802546295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45971.445802546295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45971.445802546295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45971.445802546295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45971.445802546295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45971.445802546295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45971.445802546295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45971.445802546295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45971.445802546295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45971.445802546295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45971.445802546295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45971.445802546295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45971.445802546295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45971.445802546295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45971.445802546295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45971.445802546295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45971.445802546295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45971.445802546295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45971.445802546295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45971.445802546295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45971.445802546295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45971.445802546295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45971.445802546295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45971.445802546295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45971.445802546295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45971.445802546295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45971.445802546295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45971.445802546295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45971.445802546295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45971.445802546295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45971.445802546295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45971.445802546295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45971.445802546295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45971.445802546295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45971.445802546295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45971.445802546295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45971.445802546295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45971.445802546295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45971.445802546295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45971.445802546295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45971.445802546295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45971.445802546295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45971.445802546295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45971.445802546295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45971.445802546295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45971.445802546295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45971.445802546295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45971.445802546295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45971.445802546295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45971.445802546295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45971.445802546295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45971.445802546295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45971.445802546295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45971.445802546295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45971.445802546295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45971.445802546295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45971.445802546295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45971.445802546295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45971.445802546295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45971.445802546295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45971.445802546295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45971.445802546295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45971.445802546295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45971.445802546295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45971.445802546295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45971.445802546295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45971.445802546295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45971.445802546295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45971.445802546295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45971.445802546295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45971.445802546295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45971.445802546295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45971.445802546295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45971.445802546295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45971.445802546295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45971.445802546295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45971.445802546295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45971.445802546295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45971.445802546295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45971.445802546295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45971.445802546295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45971.445802546295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45971.445802546295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45971.445802546295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45971.445802546295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45971.445802546295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45971.445802546295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45971.445802546295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45971.445802546295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45971.445802546295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45971.445802546295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45971.445802546295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45971.445802546295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45971.445802546295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45971.445802546295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45971.445802546295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45971.445802546295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45971.445802546295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45971.445802546295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45971.445802546295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45971.445802546295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45971.445802546295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45971.445802546295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45971.445802546295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45971.445802546295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45971.445802546295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45971.445802546295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45971.445802546295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45971.445802546295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45971.445802546295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45971.445802546295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45971.445802546295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45971.445802546295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45971.445802546295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45971.445802546295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45971.445802546295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45971.445802546295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45971.445802546295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45971.445802546295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45971.445802546295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45971.445802546295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45971.445802546295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45971.445802546295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45971.445802546295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45971.445802546295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45971.445802546295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45971.445802546295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45971.445802546295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45971.445802546295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45971.445802546295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45971.445802546295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45971.445802546295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45971.445802546295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45971.445802546295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45971.445802546295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45971.445802546295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45971.445802546295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45971.445802546295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45971.445802546295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45971.445802546295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45971.445802546295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45971.445802546295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45971.445802546295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45971.445802546295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45971.445802546295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45971.445802546295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45971.445802546295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45971.445802546295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45971.445802546295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45971.445802546295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45971.445802546295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45971.445802546295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45971.445802546295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45971.445802546295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45971.445802546295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45971.445802546295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45971.445802546295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45971.445802546295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45971.445802546295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45971.445802546295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45971.445802546295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45971.445802546295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45971.445802546295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45971.445802546295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45971.445802546295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45971.445802546295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45971.445802546295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45971.445802546295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45971.445802546295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45971.445802546295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45971.445802546295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45971.445802546295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45971.445802546295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45971.445802546295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45971.445802546295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45971.445802546295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45971.445802546295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45971.445802546295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45971.445802546295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45971.445802546295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45971.445802546295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45971.445802546295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45971.445802546295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45971.445802546295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45971.445802546295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45971.445802546295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45971.445802546295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45971.445802546295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45971.445802546295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45971.445802546295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45971.445802546295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45971.445802546295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45971.445802546295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45971.445802546295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45971.445802546295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45971.445802546295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45971.445802546295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45971.445802546295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45971.445802546295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45971.445802546295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45971.445802546295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45971.445802546295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45971.445802546295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45971.445802546295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45971.445802546295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45971.445802546295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45971.445802546295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45971.445802546295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45971.445802546295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45971.445802546295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45971.445802546295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45971.445802546295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45971.445802546295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45971.445802546295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45971.445802546295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45971.445802546295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45971.445802546295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45971.445802546295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45971.445802546295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45971.445802546295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45971.445802546295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45971.445802546295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45971.445802546295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45971.445802546295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45971.445802546295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45971.445802546295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45971.445802546295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45971.445802546295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45971.445802546295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45971.445802546295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45971.445802546295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45971.445802546295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45971.445802546295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45971.445802546295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45971.445802546295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45971.445802546295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45971.445802546295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45971.445802546295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45971.445802546295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45971.445802546295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45971.445802546295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45971.445802546295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45971.445802546295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45971.445802546295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45971.445802546295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45971.445802546295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45971.445802546295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45971.445802546295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45971.445802546295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45971.445802546295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45971.445802546295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45971.445802546295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45971.445802546295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45971.445802546295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45971.445802546295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45971.445802546295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45971.445802546295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45971.445802546295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45971.445802546295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45971.445802546295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45971.445802546295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45971.445802546295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45971.445802546295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45971.445802546295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45971.445802546295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45971.445802546295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45971.445802546295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45971.445802546295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45971.445802546295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45971.445802546295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45971.445802546295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45971.445802546295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45971.445802546295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45971.445802546295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45971.445802546295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45971.445802546295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45971.445802546295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45971.445802546295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45971.445802546295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45971.445802546295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45971.445802546295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45971.445802546295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45971.445802546295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45971.445802546295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45971.445802546295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45971.445802546295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45971.445802546295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45971.445802546295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45971.445802546295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45971.445802546295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45971.445802546295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45971.445802546295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45971.445802546295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45971.445802546295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45971.445802546295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45971.445802546295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45971.445802546295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45971.445802546295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45971.445802546295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45971.445802546295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45971.445802546295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45971.445802546295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45971.445802546295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45971.445802546295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45971.445802546295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45971.445802546295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45971.445802546295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45971.445802546295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45971.445802546295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45971.445802546295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45971.445802546295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45971.445802546295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45971.445802546295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45971.445802546295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45971.445802546295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45971.445802546295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45971.445802546295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45971.445802546295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45971.445802546295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45971.445802546295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45971.445802546295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45971.445802546295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45971.445802546295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45971.445802546295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45971.445802546295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45971.445802546295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45971.445802546295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45971.445802546295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45971.445802546295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45971.445802546295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45971.445802546295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45971.445802546295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45971.445802546295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45971.445802546295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45971.445802546295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45971.445802546295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45971.445802546295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45971.445802546295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45971.445802546295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45971.445802546295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45971.445802546295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45971.445802546295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45971.445802546295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45971.445802546295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45971.445802546295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45971.445802546295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45971.445802546295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45971.445802546295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45971.445802546295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45971.445802546295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45971.445802546295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45971.445802546295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45971.445802546295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45971.445802546295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45971.445802546295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45971.445802546295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45971.445802546295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45971.445802546295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45971.445802546295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45971.445802546295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45971.445802546295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45971.445802546295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45971.445802546295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45971.445802546295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45971.445802546295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45971.445802546295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45971.445802546295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45971.445802546295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45971.445802546295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45971.445802546295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45971.445802546295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45971.445802546295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45971.445802546295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45971.445802546295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45971.445802546295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45971.445802546295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45971.445802546295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45971.445802546295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45971.445802546295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45971.445802546295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45971.445802546295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45971.445802546295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45971.445802546295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45971.445802546295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45971.445802546295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45971.445802546295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45971.445802546295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45971.445802546295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45971.445802546295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45971.445802546295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45971.445802546295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45971.445802546295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45971.445802546295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45971.445802546295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45971.445802546295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45971.445802546295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45971.445802546295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45971.445802546295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45971.445802546295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45971.445802546295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45971.445802546295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45971.445802546295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45971.445802546295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45971.445802546295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45971.445802546295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45971.445802546295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45971.445802546295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45971.445802546295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45971.445802546295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45971.445802546295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45971.445802546295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45971.445802546295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45971.445802546295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45971.445802546295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45971.445802546295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45971.445802546295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45971.445802546295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45971.445802546295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45971.445802546295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45971.445802546295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45971.445802546295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45971.445802546295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45971.445802546295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45971.445802546295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45971.445802546295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45971.445802546295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45971.445802546295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45971.445802546295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45971.445802546295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45971.445802546295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45971.445802546295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45971.445802546295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45971.445802546295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45971.445802546295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45971.445802546295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45971.445802546295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45971.445802546295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45971.445802546295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45971.445802546295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45971.445802546295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45971.445802546295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45971.445802546295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45971.445802546295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45971.445802546295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45971.445802546295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45971.445802546295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45971.445802546295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45971.445802546295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45971.445802546295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45971.445802546295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45971.445802546295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45971.445802546295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45971.445802546295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45971.445802546295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45971.445802546295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45971.445802546295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45971.445802546295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45971.445802546295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45971.445802546295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45971.445802546295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45971.445802546295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45971.445802546295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45971.445802546295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45971.445802546295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45971.445802546295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45971.445802546295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45971.445802546295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45971.445802546295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45971.445802546295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45971.445802546295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45971.445802546295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45971.445802546295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45971.445802546295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45971.445802546295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45971.445802546295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45971.445802546295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45971.445802546295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45971.445802546295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45971.445802546295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45971.445802546295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45971.445802546295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45971.445802546295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45971.445802546295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45971.445802546295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45971.445802546295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45971.445802546295</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267.96508495369926</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32852</v>
      </c>
      <c r="E3" s="95" t="s">
        <v>39021</v>
      </c>
      <c r="F3" s="96">
        <v>45971.35833333333</v>
      </c>
      <c r="G3" s="97">
        <f ca="1">IFERROR(NOW()-F3,"")</f>
        <v>8.7469212965515908E-2</v>
      </c>
      <c r="H3" s="96">
        <v>45971.352962962963</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97">
        <f ca="1">IFERROR(NOW()-F4,"")</f>
        <v>45971.445802546295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45971.445802546295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45971.445802546295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45971.445802546295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45971.445802546295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45971.445802546295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45971.445802546295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45971.445802546295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45971.445802546295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45971.445802546295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45971.445802546295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45971.445802546295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45971.445802546295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45971.445802546295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45971.445802546295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45971.445802546295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45971.445802546295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45971.445802546295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45971.445802546295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45971.445802546295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45971.445802546295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45971.445802546295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45971.445802546295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45971.445802546295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45971.445802546295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45971.445802546295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45971.445802546295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45971.445802546295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45971.445802546295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45971.445802546295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45971.445802546295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45971.445802546295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45971.445802546295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45971.445802546295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45971.445802546295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45971.445802546295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45971.445802546295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45971.445802546295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45971.445802546295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45971.445802546295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45971.445802546295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45971.445802546295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45971.445802546295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45971.445802546295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45971.445802546295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45971.445802546295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45971.445802546295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45971.445802546295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45971.445802546295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45971.445802546295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45971.445802546295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45971.445802546295</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45971.445802546295</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45971.445802546295</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45971.445802546295</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45971.445802546295</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45971.445802546295</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45971.445802546295</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45971.445802546295</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79.613742361107143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39024</v>
      </c>
      <c r="F3" s="38">
        <v>45926.188877314817</v>
      </c>
      <c r="G3" s="116">
        <f t="shared" ref="G3" ca="1" si="0">IFERROR(NOW()-F3,"")</f>
        <v>45.256925231478817</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39024</v>
      </c>
      <c r="F4" s="125">
        <v>45948.661111111112</v>
      </c>
      <c r="G4" s="126">
        <f t="shared" ref="G4:G45" ca="1" si="1">IFERROR(NOW()-F4,"")</f>
        <v>22.784691435183049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45971.445802546295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45971.445802546295</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45971.445802546295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45971.445802546295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45971.445802546295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45971.445802546295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45971.445802546295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45971.445802546295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45971.445802546295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45971.445802546295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45971.445802546295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45971.445802546295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45971.445802546295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45971.445802546295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45971.445802546295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45971.445802546295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45971.445802546295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45971.445802546295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45971.445802546295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45971.445802546295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45971.445802546295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45971.445802546295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45971.445802546295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45971.445802546295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45971.445802546295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45971.445802546295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45971.445802546295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45971.445802546295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45971.445802546295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45971.445802546295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45971.445802546295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45971.445802546295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45971.445802546295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45971.445802546295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45971.445802546295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45971.445802546295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45971.445802546295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45971.445802546295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45971.445802546295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45971.445802546295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45971.445802546295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45971.445802546295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45971.445802546295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45971.445802546295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45971.445802546295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45971.445802546295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45971.445802546295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45971.445802546295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45971.445802546295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45971.445802546295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45971.445802546295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45971.445802546295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45971.445802546295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45971.445802546295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45971.445802546295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45971.445802546295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45971.445802546295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45971.445802546295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45971.445802546295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45971.445802546295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45971.445802546295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45971.445802546295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45971.445802546295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45971.445802546295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45971.445802546295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45971.445802546295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45971.445802546295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45971.445802546295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45971.445802546295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45971.445802546295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45971.445802546295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45971.445802546295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45971.445802546295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45971.445802546295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45971.445802546295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45971.445802546295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45971.445802546295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45971.445802546295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45971.445802546295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45971.445802546295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45971.445802546295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45971.445802546295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45971.445802546295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45971.445802546295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45971.445802546295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45971.445802546295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45971.445802546295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45971.445802546295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45971.445802546295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45971.445802546295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45971.445802546295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45971.445802546295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45971.445802546295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45971.445802546295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45971.445802546295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45971.445802546295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45971.445802546295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45971.445802546295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45971.445802546295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45971.445802546295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45971.445802546295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45971.445802546295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45971.445802546295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45971.445802546295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45971.445802546295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45971.445802546295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45971.445802546295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45971.445802546295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45971.445802546295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45971.445802546295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45971.445802546295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45971.445802546295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45971.445802546295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45971.445802546295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45971.445802546295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45971.445802546295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45971.445802546295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45971.445802546295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45971.445802546295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45971.445802546295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45971.445802546295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45971.445802546295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45971.445802546295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45971.445802546295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45971.445802546295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45971.445802546295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45971.445802546295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45971.445802546295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45971.445802546295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45971.445802546295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45971.445802546295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45971.445802546295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45971.445802546295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45971.445802546295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45971.445802546295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45971.445802546295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45971.445802546295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45971.445802546295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45971.445802546295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45971.445802546295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45971.445802546295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45971.445802546295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45971.445802546295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45971.445802546295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45971.445802546295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45971.445802546295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45971.445802546295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45971.445802546295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45971.445802546295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45971.445802546295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45971.445802546295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45971.445802546295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45971.445802546295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45971.445802546295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45971.445802546295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45971.445802546295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45971.445802546295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45971.445802546295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45971.445802546295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45971.445802546295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45971.445802546295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45971.445802546295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45971.445802546295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45971.445802546295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45971.445802546295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45971.445802546295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45971.445802546295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45971.445802546295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45971.445802546295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45971.445802546295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45971.445802546295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45971.445802546295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45971.445802546295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45971.445802546295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45971.445802546295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45971.445802546295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45971.445802546295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45971.445802546295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45971.445802546295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45971.445802546295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45971.445802546295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45971.445802546295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45971.445802546295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45971.445802546295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45971.445802546295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45971.445802546295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45971.445802546295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45971.445802546295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45971.445802546295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45971.445802546295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45971.445802546295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45971.445802546295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45971.445802546295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45971.445802546295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45971.445802546295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45971.445802546295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45971.445802546295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45971.445802546295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45971.445802546295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45971.445802546295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45971.445802546295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45971.445802546295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45971.445802546295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45971.445802546295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45971.445802546295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45971.445802546295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45971.445802546295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45971.445802546295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45971.445802546295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45971.445802546295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45971.445802546295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45971.445802546295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45971.445802546295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45971.445802546295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45971.445802546295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45971.445802546295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45971.445802546295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45971.445802546295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45971.445802546295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45971.445802546295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45971.445802546295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45971.445802546295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45971.445802546295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45971.445802546295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45971.445802546295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45971.445802546295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45971.445802546295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45971.445802546295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45971.445802546295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45971.445802546295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45971.445802546295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45971.445802546295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45971.445802546295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45971.445802546295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45971.445802546295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45971.445802546295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45971.445802546295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45971.445802546295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45971.445802546295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45971.445802546295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45971.445802546295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45971.445802546295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45971.445802546295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45971.445802546295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45971.445802546295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45971.445802546295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45971.445802546295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45971.445802546295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45971.445802546295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45971.445802546295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45971.445802546295</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0"/>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1</v>
      </c>
      <c r="D2" s="157" t="s">
        <v>38691</v>
      </c>
      <c r="E2" s="124" t="s">
        <v>39021</v>
      </c>
      <c r="F2" s="143">
        <v>45971.389456018522</v>
      </c>
      <c r="G2" s="105">
        <f t="shared" ref="G2:G8" ca="1" si="0">IFERROR(NOW()-F2,"-")</f>
        <v>5.6346527773712296E-2</v>
      </c>
      <c r="H2" s="143">
        <v>45971.383321759262</v>
      </c>
      <c r="I2" s="141" t="str">
        <f>IFERROR(VLOOKUP(D2,DB!A:F,6,0),"")</f>
        <v>SCECO</v>
      </c>
      <c r="J2" s="141" t="str">
        <f>IFERROR(VLOOKUP(D2,DB!A:G,7,0),"")</f>
        <v>No BB Shifted</v>
      </c>
      <c r="K2" s="144" t="s">
        <v>39127</v>
      </c>
      <c r="L2" s="145" t="str">
        <f>IFERROR(VLOOKUP(D2,DB!A:I,9,0),"")</f>
        <v>Latis</v>
      </c>
    </row>
    <row r="3" spans="1:16382" ht="31.5" customHeight="1">
      <c r="A3" s="140"/>
      <c r="B3" s="141" t="str">
        <f>IFERROR(VLOOKUP(D3,DB!A:K,11,0),"")</f>
        <v/>
      </c>
      <c r="C3" s="142"/>
      <c r="D3" s="141"/>
      <c r="E3" s="124"/>
      <c r="F3" s="143"/>
      <c r="G3" s="105">
        <f t="shared" ca="1" si="0"/>
        <v>45971.445802546295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45971.445802546295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45971.445802546295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45971.445802546295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45971.445802546295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45971.445802546295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ref="G9:G72" ca="1" si="1">IFERROR(NOW()-F9,"-")</f>
        <v>45971.445802546295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45971.445802546295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45971.445802546295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45971.445802546295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45971.445802546295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45971.445802546295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45971.445802546295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45971.445802546295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45971.445802546295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45971.445802546295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45971.445802546295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45971.445802546295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45971.445802546295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45971.445802546295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45971.445802546295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45971.445802546295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45971.445802546295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45971.445802546295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45971.445802546295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45971.445802546295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45971.445802546295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45971.445802546295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45971.445802546295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45971.445802546295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45971.445802546295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45971.445802546295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45971.445802546295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45971.445802546295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45971.445802546295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45971.445802546295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45971.445802546295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45971.445802546295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45971.445802546295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45971.445802546295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45971.445802546295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45971.445802546295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45971.445802546295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45971.445802546295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45971.445802546295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45971.445802546295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45971.445802546295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45971.445802546295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45971.445802546295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45971.445802546295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45971.445802546295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45971.445802546295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45971.445802546295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45971.445802546295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45971.445802546295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45971.445802546295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45971.445802546295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45971.445802546295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45971.445802546295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45971.445802546295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45971.445802546295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45971.445802546295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45971.445802546295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45971.445802546295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45971.445802546295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45971.445802546295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45971.445802546295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45971.445802546295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45971.445802546295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45971.445802546295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ref="G73:G136" ca="1" si="2">IFERROR(NOW()-F73,"-")</f>
        <v>45971.445802546295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45971.445802546295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45971.445802546295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45971.445802546295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45971.445802546295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45971.445802546295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45971.445802546295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45971.445802546295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45971.445802546295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45971.445802546295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45971.445802546295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45971.445802546295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45971.445802546295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45971.445802546295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45971.445802546295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45971.445802546295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45971.445802546295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45971.445802546295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45971.445802546295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45971.445802546295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45971.445802546295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45971.445802546295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45971.445802546295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45971.445802546295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45971.445802546295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45971.445802546295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45971.445802546295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45971.445802546295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45971.445802546295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45971.445802546295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45971.445802546295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45971.445802546295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45971.445802546295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45971.445802546295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45971.445802546295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45971.445802546295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45971.445802546295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45971.445802546295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45971.445802546295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45971.445802546295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45971.445802546295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45971.445802546295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45971.445802546295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45971.445802546295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45971.445802546295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45971.445802546295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45971.445802546295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45971.445802546295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45971.445802546295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45971.445802546295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45971.445802546295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45971.445802546295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45971.445802546295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45971.445802546295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45971.445802546295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45971.445802546295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45971.445802546295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45971.445802546295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45971.445802546295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45971.445802546295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45971.445802546295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45971.445802546295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45971.445802546295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45971.445802546295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ref="G137:G170" ca="1" si="3">IFERROR(NOW()-F137,"-")</f>
        <v>45971.445802546295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45971.445802546295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45971.445802546295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45971.445802546295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45971.445802546295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45971.445802546295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45971.445802546295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45971.445802546295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45971.445802546295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45971.445802546295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45971.445802546295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45971.445802546295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45971.445802546295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45971.445802546295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45971.445802546295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45971.445802546295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45971.445802546295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45971.445802546295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45971.445802546295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45971.445802546295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45971.445802546295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45971.445802546295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45971.445802546295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45971.445802546295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45971.445802546295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45971.445802546295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45971.445802546295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45971.445802546295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45971.445802546295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45971.445802546295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45971.445802546295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45971.445802546295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45971.445802546295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45971.445802546295</v>
      </c>
      <c r="H170" s="143"/>
      <c r="I170" s="141" t="str">
        <f>IFERROR(VLOOKUP(D170,DB!A:F,6,0),"")</f>
        <v/>
      </c>
      <c r="J170" s="141" t="str">
        <f>IFERROR(VLOOKUP(D170,DB!A:G,7,0),"")</f>
        <v/>
      </c>
      <c r="K170" s="144"/>
      <c r="L170" s="145" t="str">
        <f>IFERROR(VLOOKUP(D170,DB!A:I,9,0),"")</f>
        <v/>
      </c>
    </row>
  </sheetData>
  <dataValidations count="2">
    <dataValidation allowBlank="1" showInputMessage="1" showErrorMessage="1" sqref="E1" xr:uid="{9E1BC488-8814-4F8A-8DBE-742B3278AB71}"/>
    <dataValidation type="list" allowBlank="1" showInputMessage="1" showErrorMessage="1" sqref="E3:E17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2025-11-10T07:42:31Z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