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78" documentId="13_ncr:1_{F6CB121F-512D-4AA6-A0C1-0FB36C537598}" xr6:coauthVersionLast="47" xr6:coauthVersionMax="47" xr10:uidLastSave="{821AB5EF-A649-4FC7-B40F-49723062A4E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<sst xmlns="http://schemas.openxmlformats.org/spreadsheetml/2006/main" count="179035" uniqueCount="39110">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</sst>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8" totalsRowShown="0" headerRowDxfId="48" dataDxfId="47" headerRowBorderDxfId="45" tableBorderDxfId="46" totalsRowBorderDxfId="44">
  <autoFilter ref="A1:L2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1" totalsRowShown="0" headerRowDxfId="31" dataDxfId="30" headerRowBorderDxfId="28" tableBorderDxfId="29">
  <autoFilter ref="A1:L48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H11" sqref="H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291.68341342592612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11.188425000000279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3.3367129632097203E-2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45954.631839351852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45954.631839351852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45954.631839351852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45954.631839351852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45954.631839351852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45954.631839351852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45954.631839351852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45954.631839351852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45954.631839351852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45954.631839351852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45954.631839351852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45954.631839351852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45954.631839351852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45954.631839351852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45954.631839351852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45954.631839351852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45954.631839351852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45954.631839351852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45954.631839351852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45954.631839351852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45954.631839351852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45954.631839351852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45954.631839351852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45954.631839351852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45954.631839351852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45954.631839351852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45954.631839351852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45954.631839351852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45954.631839351852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45954.631839351852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45954.631839351852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45954.631839351852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45954.631839351852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45954.631839351852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45954.631839351852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45954.631839351852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45954.631839351852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45954.631839351852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45954.631839351852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45954.631839351852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45954.631839351852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45954.631839351852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45954.631839351852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45954.631839351852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45954.631839351852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45954.631839351852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45954.631839351852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45954.631839351852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45954.631839351852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45954.631839351852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45954.631839351852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45954.631839351852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45954.631839351852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45954.631839351852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45954.631839351852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45954.631839351852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45954.631839351852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45954.631839351852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45954.631839351852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45954.631839351852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45954.631839351852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45954.631839351852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4D703E4D-A39B-4E3C-B054-D76E487D45B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129.63200138889079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10.136063888887293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45954.631839351852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45954.631839351852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45954.631839351852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45954.631839351852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45954.631839351852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45954.631839351852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45954.631839351852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45954.631839351852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45954.631839351852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45954.631839351852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45954.631839351852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45954.631839351852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45954.631839351852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45954.631839351852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45954.631839351852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45954.631839351852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45954.631839351852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45954.631839351852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45954.631839351852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45954.631839351852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45954.631839351852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45954.631839351852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45954.631839351852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45954.631839351852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45954.631839351852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45954.631839351852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45954.631839351852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45954.631839351852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45954.631839351852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45954.631839351852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45954.631839351852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45954.631839351852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45954.631839351852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45954.631839351852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45954.631839351852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45954.631839351852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45954.631839351852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45954.631839351852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45954.631839351852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45954.631839351852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45954.631839351852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45954.631839351852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45954.631839351852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45954.631839351852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45954.631839351852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45954.631839351852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45954.631839351852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45954.631839351852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45954.631839351852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45954.631839351852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45954.631839351852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45954.631839351852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45954.631839351852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45954.631839351852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45954.631839351852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45954.631839351852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45954.631839351852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45954.631839351852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45954.631839351852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45954.631839351852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45954.631839351852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45954.631839351852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45954.631839351852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45954.631839351852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45954.631839351852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45954.631839351852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45954.631839351852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45954.631839351852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45954.631839351852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45954.631839351852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45954.631839351852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45954.631839351852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45954.631839351852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45954.631839351852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45954.631839351852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45954.631839351852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45954.631839351852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45954.631839351852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45954.631839351852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45954.631839351852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45954.631839351852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45954.631839351852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45954.631839351852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45954.631839351852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45954.631839351852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45954.631839351852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45954.631839351852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45954.631839351852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45954.631839351852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45954.631839351852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45954.631839351852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45954.631839351852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45954.631839351852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45954.631839351852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45954.631839351852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45954.631839351852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45954.631839351852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45954.631839351852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45954.631839351852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45954.631839351852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45954.631839351852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45954.631839351852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45954.631839351852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45954.631839351852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45954.631839351852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45954.631839351852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45954.631839351852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45954.631839351852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45954.631839351852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45954.631839351852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45954.631839351852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45954.631839351852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45954.631839351852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45954.631839351852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45954.631839351852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45954.631839351852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45954.631839351852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45954.631839351852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45954.631839351852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45954.631839351852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45954.631839351852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45954.631839351852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45954.631839351852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45954.631839351852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45954.631839351852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45954.631839351852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45954.631839351852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45954.631839351852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45954.631839351852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45954.631839351852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45954.631839351852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45954.631839351852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45954.631839351852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45954.631839351852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45954.631839351852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45954.631839351852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45954.631839351852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45954.631839351852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45954.631839351852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45954.631839351852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45954.631839351852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45954.631839351852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45954.631839351852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45954.631839351852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45954.631839351852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45954.631839351852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45954.631839351852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45954.631839351852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45954.631839351852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45954.631839351852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45954.631839351852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45954.631839351852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45954.631839351852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45954.631839351852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45954.631839351852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45954.631839351852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45954.631839351852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45954.631839351852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45954.631839351852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45954.631839351852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45954.631839351852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45954.631839351852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45954.631839351852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45954.631839351852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45954.631839351852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45954.631839351852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45954.631839351852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45954.631839351852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45954.631839351852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45954.631839351852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45954.631839351852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45954.631839351852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45954.631839351852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45954.631839351852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45954.631839351852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45954.631839351852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45954.631839351852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45954.631839351852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45954.631839351852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45954.631839351852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45954.631839351852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45954.631839351852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45954.631839351852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45954.631839351852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45954.631839351852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45954.631839351852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45954.631839351852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45954.631839351852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45954.631839351852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45954.631839351852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45954.631839351852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45954.631839351852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45954.631839351852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45954.631839351852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45954.631839351852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45954.631839351852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45954.631839351852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45954.631839351852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45954.631839351852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45954.631839351852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45954.631839351852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45954.631839351852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45954.631839351852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45954.631839351852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45954.631839351852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45954.631839351852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45954.631839351852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45954.631839351852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45954.631839351852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45954.631839351852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45954.631839351852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45954.631839351852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45954.631839351852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45954.631839351852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45954.631839351852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45954.631839351852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45954.631839351852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45954.631839351852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45954.631839351852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45954.631839351852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45954.631839351852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45954.631839351852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45954.631839351852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45954.631839351852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45954.631839351852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45954.631839351852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45954.631839351852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45954.631839351852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45954.631839351852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45954.631839351852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45954.631839351852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45954.631839351852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45954.631839351852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45954.631839351852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45954.631839351852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45954.631839351852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45954.631839351852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45954.631839351852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45954.631839351852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45954.631839351852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45954.631839351852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45954.631839351852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45954.631839351852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45954.631839351852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45954.631839351852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45954.631839351852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45954.631839351852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45954.631839351852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45954.631839351852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45954.631839351852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45954.631839351852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45954.631839351852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45954.631839351852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45954.631839351852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45954.631839351852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45954.631839351852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45954.631839351852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45954.631839351852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45954.631839351852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45954.631839351852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45954.631839351852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45954.631839351852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45954.631839351852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45954.631839351852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45954.631839351852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45954.631839351852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45954.631839351852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45954.631839351852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45954.631839351852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45954.631839351852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45954.631839351852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45954.631839351852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45954.631839351852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45954.631839351852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45954.631839351852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45954.631839351852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45954.631839351852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45954.631839351852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45954.631839351852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45954.631839351852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45954.631839351852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45954.631839351852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45954.631839351852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45954.631839351852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45954.631839351852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45954.631839351852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45954.631839351852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45954.631839351852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45954.631839351852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45954.631839351852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45954.631839351852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45954.631839351852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45954.631839351852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45954.631839351852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45954.631839351852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45954.631839351852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45954.631839351852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45954.631839351852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45954.631839351852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45954.631839351852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45954.631839351852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45954.631839351852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45954.631839351852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45954.631839351852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45954.631839351852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45954.631839351852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45954.631839351852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45954.631839351852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45954.631839351852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45954.631839351852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45954.631839351852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45954.631839351852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45954.631839351852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45954.631839351852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45954.631839351852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45954.631839351852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45954.631839351852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45954.631839351852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45954.631839351852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45954.631839351852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45954.631839351852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45954.631839351852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45954.631839351852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45954.631839351852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45954.631839351852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45954.631839351852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45954.631839351852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45954.631839351852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45954.631839351852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45954.631839351852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45954.631839351852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45954.631839351852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45954.631839351852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45954.631839351852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45954.631839351852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45954.631839351852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45954.631839351852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45954.631839351852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45954.631839351852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45954.631839351852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45954.631839351852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45954.631839351852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45954.631839351852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45954.631839351852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45954.631839351852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45954.631839351852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45954.631839351852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45954.631839351852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45954.631839351852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45954.631839351852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45954.631839351852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45954.631839351852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45954.631839351852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45954.631839351852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45954.631839351852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45954.631839351852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45954.631839351852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45954.631839351852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45954.631839351852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45954.631839351852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45954.631839351852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45954.631839351852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45954.631839351852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45954.631839351852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45954.631839351852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45954.631839351852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45954.631839351852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45954.631839351852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45954.631839351852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45954.631839351852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45954.631839351852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45954.631839351852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45954.631839351852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45954.631839351852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45954.631839351852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45954.631839351852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45954.631839351852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45954.631839351852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45954.631839351852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45954.631839351852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45954.631839351852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45954.631839351852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45954.631839351852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45954.631839351852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45954.631839351852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45954.631839351852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45954.631839351852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45954.631839351852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45954.631839351852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45954.631839351852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45954.631839351852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45954.631839351852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45954.631839351852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45954.631839351852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45954.631839351852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45954.631839351852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45954.631839351852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45954.631839351852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45954.631839351852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45954.631839351852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45954.631839351852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45954.631839351852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45954.631839351852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45954.631839351852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45954.631839351852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45954.631839351852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45954.631839351852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45954.631839351852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45954.631839351852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45954.631839351852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45954.631839351852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45954.631839351852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45954.631839351852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45954.631839351852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45954.631839351852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45954.631839351852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45954.631839351852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45954.631839351852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45954.631839351852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45954.631839351852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45954.631839351852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45954.631839351852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45954.631839351852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45954.631839351852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45954.631839351852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45954.631839351852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45954.631839351852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45954.631839351852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45954.631839351852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45954.631839351852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45954.631839351852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45954.631839351852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45954.631839351852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45954.631839351852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45954.631839351852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45954.631839351852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45954.631839351852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45954.631839351852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45954.631839351852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45954.631839351852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45954.631839351852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45954.631839351852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45954.631839351852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45954.631839351852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45954.631839351852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45954.631839351852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45954.631839351852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45954.631839351852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45954.631839351852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45954.631839351852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45954.631839351852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45954.631839351852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45954.631839351852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45954.631839351852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45954.631839351852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45954.631839351852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45954.631839351852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45954.631839351852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45954.631839351852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45954.631839351852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45954.631839351852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45954.631839351852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45954.631839351852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45954.631839351852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45954.631839351852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45954.631839351852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45954.631839351852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45954.631839351852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45954.631839351852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45954.631839351852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45954.631839351852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45954.631839351852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45954.631839351852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45954.631839351852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45954.631839351852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45954.631839351852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45954.631839351852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45954.631839351852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45954.631839351852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45954.631839351852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45954.631839351852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45954.631839351852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45954.631839351852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45954.631839351852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45954.631839351852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45954.631839351852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45954.631839351852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45954.631839351852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45954.631839351852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45954.631839351852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45954.631839351852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45954.631839351852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45954.631839351852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45954.631839351852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45954.631839351852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45954.631839351852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45954.631839351852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45954.631839351852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45954.631839351852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45954.631839351852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45954.631839351852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45954.631839351852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45954.631839351852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45954.631839351852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45954.631839351852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45954.631839351852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45954.631839351852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45954.631839351852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45954.631839351852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45954.631839351852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45954.631839351852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45954.631839351852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45954.631839351852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45954.631839351852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45954.631839351852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45954.631839351852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45954.631839351852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45954.631839351852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45954.631839351852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45954.631839351852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45954.631839351852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45954.631839351852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45954.631839351852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45954.631839351852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45954.631839351852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45954.631839351852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45954.631839351852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45954.631839351852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45954.631839351852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45954.631839351852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45954.631839351852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45954.631839351852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45954.631839351852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45954.631839351852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45954.631839351852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45954.631839351852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45954.631839351852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45954.631839351852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45954.631839351852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45954.631839351852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45954.631839351852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45954.631839351852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45954.631839351852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45954.631839351852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45954.631839351852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45954.631839351852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45954.631839351852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45954.631839351852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45954.631839351852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45954.631839351852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45954.631839351852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45954.631839351852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45954.631839351852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45954.631839351852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45954.631839351852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45954.631839351852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45954.631839351852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45954.631839351852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45954.631839351852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45954.631839351852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45954.631839351852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45954.631839351852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45954.631839351852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45954.631839351852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45954.631839351852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45954.631839351852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45954.631839351852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45954.631839351852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45954.631839351852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45954.631839351852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45954.631839351852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45954.631839351852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45954.631839351852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45954.631839351852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45954.631839351852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45954.631839351852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45954.631839351852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45954.631839351852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45954.631839351852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45954.631839351852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45954.631839351852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45954.631839351852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45954.631839351852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45954.631839351852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45954.631839351852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45954.631839351852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45954.631839351852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45954.631839351852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45954.631839351852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45954.631839351852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45954.631839351852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45954.631839351852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45954.631839351852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45954.631839351852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45954.631839351852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45954.631839351852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45954.631839351852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45954.631839351852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45954.631839351852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45954.631839351852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45954.631839351852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45954.631839351852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45954.631839351852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45954.631839351852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45954.631839351852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45954.631839351852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45954.631839351852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45954.631839351852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45954.631839351852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45954.631839351852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45954.631839351852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45954.631839351852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45954.631839351852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45954.631839351852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45954.631839351852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45954.631839351852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45954.631839351852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45954.631839351852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45954.631839351852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45954.631839351852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45954.631839351852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45954.631839351852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45954.631839351852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45954.631839351852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45954.631839351852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45954.631839351852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45954.631839351852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45954.631839351852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45954.631839351852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45954.631839351852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45954.631839351852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45954.631839351852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45954.631839351852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45954.631839351852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45954.631839351852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45954.631839351852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45954.631839351852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45954.631839351852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45954.631839351852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45954.631839351852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45954.631839351852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45954.631839351852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45954.631839351852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45954.631839351852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45954.631839351852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45954.631839351852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45954.631839351852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45954.631839351852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45954.631839351852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45954.631839351852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45954.631839351852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45954.631839351852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45954.631839351852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45954.631839351852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45954.631839351852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45954.631839351852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45954.631839351852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45954.631839351852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45954.631839351852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45954.631839351852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45954.631839351852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45954.631839351852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45954.631839351852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45954.631839351852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45954.631839351852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45954.631839351852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45954.631839351852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45954.631839351852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45954.631839351852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45954.631839351852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45954.631839351852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45954.631839351852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45954.631839351852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45954.631839351852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45954.631839351852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45954.631839351852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45954.631839351852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45954.631839351852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45954.631839351852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45954.631839351852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45954.631839351852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45954.631839351852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45954.631839351852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45954.631839351852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45954.631839351852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45954.631839351852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45954.631839351852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45954.631839351852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45954.631839351852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45954.631839351852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45954.631839351852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45954.631839351852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45954.631839351852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45954.631839351852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45954.631839351852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45954.631839351852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45954.631839351852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45954.631839351852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45954.631839351852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45954.631839351852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45954.631839351852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45954.631839351852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45954.631839351852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45954.631839351852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45954.631839351852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45954.631839351852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45954.631839351852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45954.631839351852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45954.631839351852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45954.631839351852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45954.631839351852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45954.631839351852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45954.631839351852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45954.631839351852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45954.631839351852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45954.631839351852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45954.631839351852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45954.631839351852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45954.631839351852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45954.631839351852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45954.631839351852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45954.631839351852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45954.631839351852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45954.631839351852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45954.631839351852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45954.631839351852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45954.631839351852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45954.631839351852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45954.631839351852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45954.631839351852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45954.631839351852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45954.631839351852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45954.631839351852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45954.631839351852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45954.631839351852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45954.631839351852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45954.631839351852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45954.631839351852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45954.631839351852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45954.631839351852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45954.631839351852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45954.631839351852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45954.631839351852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45954.631839351852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45954.631839351852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45954.631839351852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45954.631839351852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45954.631839351852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45954.631839351852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45954.631839351852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45954.631839351852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45954.631839351852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45954.631839351852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45954.631839351852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45954.631839351852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45954.631839351852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45954.631839351852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45954.631839351852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45954.631839351852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45954.631839351852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45954.631839351852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45954.631839351852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45954.631839351852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45954.631839351852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45954.631839351852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45954.631839351852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45954.631839351852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45954.631839351852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45954.631839351852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45954.631839351852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45954.631839351852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45954.631839351852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45954.631839351852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45954.631839351852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45954.631839351852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45954.631839351852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45954.631839351852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45954.631839351852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45954.631839351852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45954.631839351852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45954.631839351852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45954.631839351852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45954.631839351852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45954.631839351852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45954.631839351852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45954.631839351852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45954.631839351852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45954.631839351852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45954.631839351852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45954.631839351852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45954.631839351852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45954.631839351852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45954.631839351852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45954.631839351852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45954.631839351852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45954.631839351852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45954.631839351852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45954.631839351852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45954.631839351852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45954.631839351852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45954.631839351852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45954.631839351852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45954.631839351852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45954.631839351852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45954.631839351852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45954.631839351852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45954.631839351852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45954.631839351852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45954.631839351852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45954.631839351852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45954.631839351852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45954.631839351852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45954.631839351852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45954.631839351852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45954.631839351852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45954.631839351852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45954.631839351852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45954.631839351852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45954.631839351852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45954.631839351852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45954.631839351852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45954.631839351852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45954.631839351852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45954.631839351852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45954.631839351852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45954.631839351852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45954.631839351852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45954.631839351852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45954.631839351852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45954.631839351852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45954.631839351852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45954.631839351852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45954.631839351852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45954.631839351852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45954.631839351852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45954.631839351852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45954.631839351852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45954.631839351852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45954.631839351852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45954.631839351852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45954.631839351852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45954.631839351852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45954.631839351852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45954.631839351852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45954.631839351852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45954.631839351852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45954.631839351852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45954.631839351852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45954.631839351852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45954.631839351852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45954.631839351852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45954.631839351852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45954.631839351852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45954.631839351852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45954.631839351852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45954.631839351852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45954.631839351852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45954.631839351852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45954.631839351852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45954.631839351852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45954.631839351852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45954.631839351852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45954.631839351852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45954.631839351852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45954.631839351852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45954.631839351852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45954.631839351852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45954.631839351852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45954.631839351852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45954.631839351852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45954.631839351852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45954.631839351852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45954.631839351852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45954.631839351852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45954.631839351852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45954.631839351852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45954.631839351852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45954.631839351852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45954.631839351852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45954.631839351852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45954.631839351852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45954.631839351852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45954.631839351852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45954.631839351852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45954.631839351852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45954.631839351852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45954.631839351852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45954.631839351852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45954.631839351852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45954.631839351852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45954.631839351852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45954.631839351852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45954.631839351852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45954.631839351852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45954.631839351852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45954.631839351852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45954.631839351852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45954.631839351852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45954.631839351852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45954.631839351852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45954.631839351852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45954.631839351852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45954.631839351852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45954.631839351852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45954.631839351852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45954.631839351852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45954.631839351852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45954.631839351852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45954.631839351852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45954.631839351852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45954.631839351852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45954.631839351852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45954.631839351852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45954.631839351852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45954.631839351852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45954.631839351852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45954.631839351852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45954.631839351852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45954.631839351852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45954.631839351852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45954.631839351852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45954.631839351852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45954.631839351852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45954.631839351852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45954.631839351852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45954.631839351852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45954.631839351852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45954.631839351852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45954.631839351852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45954.631839351852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45954.631839351852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45954.631839351852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45954.631839351852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45954.631839351852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45954.631839351852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45954.631839351852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45954.631839351852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45954.631839351852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45954.631839351852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45954.631839351852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45954.631839351852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45954.631839351852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45954.631839351852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45954.631839351852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45954.631839351852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45954.631839351852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45954.631839351852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45954.631839351852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45954.631839351852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45954.631839351852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45954.631839351852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45954.631839351852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45954.631839351852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45954.631839351852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45954.631839351852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45954.631839351852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45954.631839351852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45954.631839351852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45954.631839351852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45954.631839351852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45954.631839351852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45954.631839351852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45954.631839351852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45954.631839351852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45954.631839351852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45954.631839351852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45954.631839351852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45954.631839351852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45954.631839351852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45954.631839351852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45954.631839351852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45954.631839351852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45954.631839351852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45954.631839351852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45954.631839351852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45954.631839351852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45954.631839351852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45954.631839351852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45954.631839351852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45954.631839351852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45954.631839351852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45954.631839351852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45954.631839351852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45954.631839351852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45954.631839351852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45954.631839351852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45954.631839351852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45954.631839351852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45954.631839351852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45954.631839351852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45954.631839351852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45954.631839351852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45954.631839351852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45954.631839351852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45954.631839351852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45954.631839351852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45954.631839351852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45954.631839351852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45954.631839351852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45954.631839351852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45954.631839351852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45954.631839351852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45954.631839351852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45954.631839351852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45954.631839351852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45954.631839351852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45954.631839351852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45954.631839351852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45954.631839351852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45954.631839351852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45954.631839351852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45954.631839351852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45954.631839351852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45954.631839351852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45954.631839351852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45954.631839351852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45954.631839351852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45954.631839351852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45954.631839351852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45954.631839351852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45954.631839351852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45954.631839351852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45954.631839351852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45954.631839351852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45954.631839351852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45954.631839351852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45954.631839351852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45954.631839351852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45954.631839351852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45954.631839351852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45954.631839351852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45954.631839351852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45954.631839351852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45954.631839351852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45954.631839351852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45954.631839351852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45954.631839351852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45954.631839351852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45954.631839351852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45954.631839351852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45954.631839351852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45954.631839351852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45954.631839351852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45954.631839351852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45954.631839351852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45954.631839351852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45954.631839351852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45954.631839351852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45954.631839351852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45954.631839351852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45954.631839351852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45954.631839351852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45954.631839351852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45954.631839351852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45954.631839351852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45954.631839351852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45954.631839351852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45954.631839351852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45954.631839351852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45954.631839351852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45954.631839351852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45954.631839351852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45954.631839351852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45954.631839351852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45954.631839351852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45954.631839351852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45954.631839351852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45954.631839351852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45954.631839351852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45954.631839351852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45954.631839351852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45954.631839351852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45954.631839351852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45954.631839351852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45954.631839351852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45954.631839351852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45954.631839351852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45954.631839351852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45954.631839351852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45954.631839351852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45954.631839351852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45954.631839351852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45954.631839351852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45954.631839351852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45954.631839351852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45954.631839351852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45954.631839351852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45954.631839351852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45954.631839351852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45954.631839351852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45954.631839351852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45954.631839351852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45954.631839351852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45954.631839351852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45954.631839351852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45954.631839351852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45954.631839351852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45954.631839351852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45954.631839351852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45954.631839351852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45954.631839351852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45954.631839351852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45954.631839351852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45954.631839351852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45954.631839351852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45954.631839351852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45954.631839351852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45954.631839351852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45954.631839351852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45954.631839351852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45954.631839351852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45954.631839351852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45954.631839351852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45954.631839351852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45954.631839351852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45954.631839351852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45954.631839351852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45954.631839351852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45954.631839351852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45954.631839351852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45954.631839351852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45954.631839351852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45954.631839351852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45954.631839351852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45954.631839351852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45954.631839351852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45954.631839351852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45954.631839351852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45954.631839351852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45954.631839351852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45954.631839351852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45954.631839351852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45954.631839351852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45954.631839351852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45954.631839351852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45954.631839351852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45954.631839351852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45954.631839351852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45954.631839351852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45954.631839351852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45954.631839351852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45954.631839351852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45954.631839351852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45954.631839351852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45954.631839351852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45954.631839351852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8"/>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251.15112175925606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0.99711712962744059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0.81170046296028886</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2.8008333334582858E-2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c r="F6" s="124"/>
      <c r="G6" s="125">
        <f ca="1">IFERROR(NOW()-F6,"")</f>
        <v>45954.631839351852</v>
      </c>
      <c r="H6" s="124"/>
      <c r="I6" s="120" t="str">
        <f>IFERROR(VLOOKUP(D6,DB!A:F,6,0),"")</f>
        <v>SCECO</v>
      </c>
      <c r="J6" s="120" t="str">
        <f>IFERROR(VLOOKUP(D6,DB!A:G,7,0),"")</f>
        <v>Dead</v>
      </c>
      <c r="K6" s="126"/>
      <c r="L6" s="122" t="str">
        <f>IFERROR(VLOOKUP(D6,DB!A:I,9,0),"")</f>
        <v>Latis</v>
      </c>
    </row>
    <row r="7" spans="1:16" ht="15" customHeight="1">
      <c r="A7" s="120"/>
      <c r="B7" s="120" t="str">
        <f>IFERROR(VLOOKUP(D8,DB!A:K,11,0),"")</f>
        <v/>
      </c>
      <c r="C7" s="121"/>
      <c r="D7"/>
      <c r="E7" s="123"/>
      <c r="F7" s="124"/>
      <c r="G7" s="125">
        <f ca="1">IFERROR(NOW()-F7,"")</f>
        <v>45954.631839351852</v>
      </c>
      <c r="H7" s="124"/>
      <c r="I7" s="120" t="str">
        <f>IFERROR(VLOOKUP(D8,DB!A:F,6,0),"")</f>
        <v/>
      </c>
      <c r="J7" s="120" t="str">
        <f>IFERROR(VLOOKUP(D8,DB!A:G,7,0),"")</f>
        <v/>
      </c>
      <c r="K7" s="126"/>
      <c r="L7" s="122" t="str">
        <f>IFERROR(VLOOKUP(D8,DB!A:I,9,0),"")</f>
        <v/>
      </c>
    </row>
    <row r="8" spans="1:16" ht="15" customHeight="1">
      <c r="A8" s="120"/>
      <c r="B8" s="120" t="str">
        <f>IFERROR(VLOOKUP(#REF!,DB!A:K,11,0),"")</f>
        <v/>
      </c>
      <c r="C8" s="121"/>
      <c r="D8" s="122"/>
      <c r="E8" s="123"/>
      <c r="F8" s="124"/>
      <c r="G8" s="125">
        <f ca="1">IFERROR(NOW()-F8,"")</f>
        <v>45954.631839351852</v>
      </c>
      <c r="H8" s="124"/>
      <c r="I8" s="120" t="str">
        <f>IFERROR(VLOOKUP(#REF!,DB!A:F,6,0),"")</f>
        <v/>
      </c>
      <c r="J8" s="120" t="str">
        <f>IFERROR(VLOOKUP(#REF!,DB!A:G,7,0),"")</f>
        <v/>
      </c>
      <c r="K8" s="126"/>
      <c r="L8" s="122" t="str">
        <f>IFERROR(VLOOKUP(#REF!,DB!A:I,9,0),"")</f>
        <v/>
      </c>
    </row>
    <row r="9" spans="1:16" ht="15" customHeight="1">
      <c r="A9" s="120"/>
      <c r="B9" s="120" t="str">
        <f>IFERROR(VLOOKUP(D9,DB!A:K,11,0),"")</f>
        <v/>
      </c>
      <c r="C9" s="121"/>
      <c r="D9" s="122"/>
      <c r="E9" s="123"/>
      <c r="F9" s="124"/>
      <c r="G9" s="125">
        <f ca="1">IFERROR(NOW()-F9,"")</f>
        <v>45954.631839351852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45954.631839351852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45954.631839351852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45954.631839351852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45954.631839351852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45954.631839351852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45954.631839351852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45954.631839351852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45954.631839351852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45954.631839351852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45954.631839351852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45954.631839351852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45954.631839351852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45954.631839351852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2"/>
      <c r="E23" s="123"/>
      <c r="F23" s="124"/>
      <c r="G23" s="125">
        <f ca="1">IFERROR(NOW()-F23,"")</f>
        <v>45954.631839351852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45954.631839351852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45954.631839351852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45954.631839351852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45954.631839351852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45954.631839351852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45954.631839351852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45954.631839351852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45954.631839351852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45954.631839351852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45954.631839351852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45954.631839351852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45954.631839351852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45954.631839351852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45954.631839351852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45954.631839351852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45954.631839351852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45954.631839351852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45954.631839351852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45954.631839351852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45954.631839351852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45954.631839351852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45954.631839351852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45954.631839351852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45954.631839351852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45954.631839351852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45954.631839351852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45954.631839351852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45954.631839351852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45954.631839351852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45954.631839351852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45954.631839351852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45954.631839351852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45954.631839351852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45954.631839351852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45954.631839351852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45954.631839351852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45954.631839351852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45954.631839351852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45954.631839351852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45954.631839351852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45954.631839351852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45954.631839351852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45954.631839351852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45954.631839351852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45954.631839351852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45954.631839351852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45954.631839351852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45954.631839351852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45954.631839351852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45954.631839351852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45954.631839351852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45954.631839351852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45954.631839351852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45954.631839351852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45954.631839351852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45954.631839351852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45954.631839351852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45954.631839351852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45954.631839351852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45954.631839351852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45954.631839351852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45954.631839351852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45954.631839351852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45954.631839351852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45954.631839351852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45954.631839351852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45954.631839351852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45954.631839351852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45954.631839351852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45954.631839351852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45954.631839351852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45954.631839351852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45954.631839351852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45954.631839351852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45954.631839351852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45954.631839351852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45954.631839351852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45954.631839351852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45954.631839351852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45954.631839351852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45954.631839351852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45954.631839351852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45954.631839351852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45954.631839351852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45954.631839351852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45954.631839351852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45954.631839351852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45954.631839351852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45954.631839351852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45954.631839351852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45954.631839351852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45954.631839351852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45954.631839351852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45954.631839351852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45954.631839351852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45954.631839351852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45954.631839351852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45954.631839351852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45954.631839351852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45954.631839351852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45954.631839351852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45954.631839351852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45954.631839351852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45954.631839351852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45954.631839351852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45954.631839351852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45954.631839351852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45954.631839351852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45954.631839351852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45954.631839351852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45954.631839351852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45954.631839351852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45954.631839351852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45954.631839351852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45954.631839351852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45954.631839351852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45954.631839351852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45954.631839351852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45954.631839351852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45954.631839351852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45954.631839351852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45954.631839351852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45954.631839351852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45954.631839351852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45954.631839351852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45954.631839351852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45954.631839351852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45954.631839351852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45954.631839351852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45954.631839351852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45954.631839351852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45954.631839351852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45954.631839351852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45954.631839351852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45954.631839351852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45954.631839351852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45954.631839351852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45954.631839351852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45954.631839351852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45954.631839351852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45954.631839351852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45954.631839351852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45954.631839351852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45954.631839351852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45954.631839351852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45954.631839351852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45954.631839351852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45954.631839351852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45954.631839351852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45954.631839351852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45954.631839351852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45954.631839351852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45954.631839351852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45954.631839351852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45954.631839351852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45954.631839351852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45954.631839351852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45954.631839351852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45954.631839351852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45954.631839351852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45954.631839351852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45954.631839351852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45954.631839351852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45954.631839351852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45954.631839351852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45954.631839351852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45954.631839351852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45954.631839351852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45954.631839351852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45954.631839351852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45954.631839351852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45954.631839351852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45954.631839351852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45954.631839351852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45954.631839351852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45954.631839351852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45954.631839351852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45954.631839351852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45954.631839351852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45954.631839351852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45954.631839351852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45954.631839351852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45954.631839351852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45954.631839351852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45954.631839351852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45954.631839351852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45954.631839351852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45954.631839351852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45954.631839351852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45954.631839351852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45954.631839351852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45954.631839351852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45954.631839351852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45954.631839351852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45954.631839351852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45954.631839351852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45954.631839351852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45954.631839351852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45954.631839351852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45954.631839351852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45954.631839351852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45954.631839351852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45954.631839351852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45954.631839351852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45954.631839351852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45954.631839351852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45954.631839351852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45954.631839351852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45954.631839351852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45954.631839351852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45954.631839351852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45954.631839351852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45954.631839351852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45954.631839351852</v>
      </c>
      <c r="H237" s="124"/>
      <c r="I237" s="120" t="str">
        <f>IFERROR(VLOOKUP(D237,DB!A:F,6,0),"")</f>
        <v/>
      </c>
      <c r="J237" s="120" t="str">
        <f>IFERROR(VLOOKUP(D237,DB!A:G,7,0),"")</f>
        <v/>
      </c>
      <c r="K237" s="126"/>
      <c r="L237" s="122" t="str">
        <f>IFERROR(VLOOKUP(D237,DB!A:I,9,0),"")</f>
        <v/>
      </c>
    </row>
    <row r="238" spans="1:12" ht="15" customHeight="1">
      <c r="A238" s="127"/>
      <c r="B238" s="127" t="str">
        <f>IFERROR(VLOOKUP(D238,DB!A:K,11,0),"")</f>
        <v/>
      </c>
      <c r="C238" s="128"/>
      <c r="D238" s="129"/>
      <c r="E238" s="130"/>
      <c r="F238" s="131"/>
      <c r="G238" s="132">
        <f ca="1">IFERROR(NOW()-F238,"")</f>
        <v>45954.631839351852</v>
      </c>
      <c r="H238" s="131"/>
      <c r="I238" s="127" t="str">
        <f>IFERROR(VLOOKUP(D238,DB!A:F,6,0),"")</f>
        <v/>
      </c>
      <c r="J238" s="127" t="str">
        <f>IFERROR(VLOOKUP(D238,DB!A:G,7,0),"")</f>
        <v/>
      </c>
      <c r="K238" s="133"/>
      <c r="L238" s="129" t="str">
        <f>IFERROR(VLOOKUP(D238,DB!A:I,9,0),"")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62.799779166663939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28.442962037035613</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5.9707282407398452</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0.18219814814801794</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2</v>
      </c>
      <c r="D6" s="153" t="s">
        <v>38873</v>
      </c>
      <c r="E6" s="153" t="s">
        <v>38998</v>
      </c>
      <c r="F6" s="154">
        <v>45954.579155092593</v>
      </c>
      <c r="G6" s="155">
        <f ca="1">IFERROR(NOW()-F6,"")</f>
        <v>5.2684259258967359E-2</v>
      </c>
      <c r="H6" s="154">
        <v>45954.54515046296</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45954.631839351852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45954.631839351852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45954.631839351852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45954.631839351852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45954.631839351852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45954.631839351852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45954.631839351852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45954.631839351852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45954.631839351852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45954.631839351852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45954.631839351852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45954.631839351852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45954.631839351852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45954.631839351852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45954.631839351852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45954.631839351852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45954.631839351852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45954.631839351852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45954.631839351852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45954.631839351852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45954.631839351852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45954.631839351852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45954.631839351852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45954.631839351852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45954.631839351852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45954.631839351852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45954.631839351852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45954.631839351852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45954.631839351852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45954.631839351852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45954.631839351852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45954.631839351852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45954.631839351852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45954.631839351852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45954.631839351852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45954.631839351852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45954.631839351852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45954.631839351852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45954.631839351852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45954.631839351852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45954.631839351852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45954.631839351852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45954.631839351852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45954.631839351852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45954.631839351852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45954.631839351852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45954.631839351852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45954.631839351852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45954.631839351852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45954.631839351852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45954.631839351852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45954.631839351852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45954.631839351852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45954.631839351852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45954.631839351852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45954.631839351852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45954.631839351852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45954.631839351852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45954.631839351852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45954.631839351852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45954.631839351852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45954.631839351852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45954.631839351852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45954.631839351852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45954.631839351852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45954.631839351852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45954.631839351852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45954.631839351852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45954.631839351852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45954.631839351852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45954.631839351852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45954.631839351852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45954.631839351852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45954.631839351852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45954.631839351852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45954.631839351852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45954.631839351852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45954.631839351852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45954.631839351852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45954.631839351852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45954.631839351852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45954.631839351852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45954.631839351852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45954.631839351852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45954.631839351852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45954.631839351852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45954.631839351852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45954.631839351852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45954.631839351852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45954.631839351852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45954.631839351852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45954.631839351852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45954.631839351852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45954.631839351852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45954.631839351852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45954.631839351852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45954.631839351852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45954.631839351852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45954.631839351852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45954.631839351852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45954.631839351852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45954.631839351852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45954.631839351852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45954.631839351852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45954.631839351852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45954.631839351852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45954.631839351852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45954.631839351852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45954.631839351852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45954.631839351852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45954.631839351852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45954.631839351852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45954.631839351852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45954.631839351852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45954.631839351852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45954.631839351852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45954.631839351852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45954.631839351852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45954.631839351852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45954.631839351852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45954.631839351852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45954.631839351852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45954.631839351852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45954.631839351852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45954.631839351852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45954.631839351852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45954.631839351852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45954.631839351852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45954.631839351852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45954.631839351852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45954.631839351852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45954.631839351852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45954.631839351852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45954.631839351852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45954.631839351852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45954.631839351852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45954.631839351852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45954.631839351852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45954.631839351852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45954.631839351852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45954.631839351852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45954.631839351852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45954.631839351852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45954.631839351852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45954.631839351852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45954.631839351852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45954.631839351852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45954.631839351852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45954.631839351852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45954.631839351852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45954.631839351852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45954.631839351852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45954.631839351852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45954.631839351852</v>
      </c>
      <c r="H160" s="154"/>
      <c r="I160" s="153" t="str">
        <f>IFERROR(VLOOKUP(D160,DB!A:F,6,0),"")</f>
        <v/>
      </c>
      <c r="J160" s="153" t="str">
        <f>IFERROR(VLOOKUP(D160,DB!A:G,7,0),"")</f>
        <v/>
      </c>
      <c r="K160" s="153"/>
      <c r="L160" s="153" t="str">
        <f>IFERROR(VLOOKUP(D160,DB!A:I,9,0),"")</f>
        <v/>
      </c>
    </row>
    <row r="161" spans="1:12" ht="15">
      <c r="A161" s="159"/>
      <c r="B161" s="159" t="str">
        <f>IFERROR(VLOOKUP(D161,DB!A:K,11,0),"")</f>
        <v/>
      </c>
      <c r="C161" s="159"/>
      <c r="D161" s="159"/>
      <c r="E161" s="159"/>
      <c r="F161" s="160"/>
      <c r="G161" s="161">
        <f ca="1">IFERROR(NOW()-F161,"")</f>
        <v>45954.631839351852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45954.631839351852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45954.631839351852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45954.631839351852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45954.631839351852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45954.631839351852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45954.631839351852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45954.631839351852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45954.631839351852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45954.631839351852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45954.631839351852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45954.631839351852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45954.631839351852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45954.631839351852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45954.631839351852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45954.631839351852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45954.631839351852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45954.631839351852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45954.631839351852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45954.631839351852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45954.631839351852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45954.631839351852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45954.631839351852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45954.631839351852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45954.631839351852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45954.631839351852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45954.631839351852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45954.631839351852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45954.631839351852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45954.631839351852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45954.631839351852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45954.631839351852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45954.631839351852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45954.631839351852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45954.631839351852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45954.631839351852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45954.631839351852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45954.631839351852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45954.631839351852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45954.631839351852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45954.631839351852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45954.631839351852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45954.631839351852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45954.631839351852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45954.631839351852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45954.631839351852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45954.631839351852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45954.631839351852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45954.631839351852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45954.631839351852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45954.631839351852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45954.631839351852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45954.631839351852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45954.631839351852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45954.631839351852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45954.631839351852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45954.631839351852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45954.631839351852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45954.631839351852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45954.631839351852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45954.631839351852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45954.631839351852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45954.631839351852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45954.631839351852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45954.631839351852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45954.631839351852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45954.631839351852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45954.631839351852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45954.631839351852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45954.631839351852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45954.631839351852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45954.631839351852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45954.631839351852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45954.631839351852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45954.631839351852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45954.631839351852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45954.631839351852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45954.631839351852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45954.631839351852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45954.631839351852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45954.631839351852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45954.631839351852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45954.631839351852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45954.631839351852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45954.631839351852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45954.631839351852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45954.631839351852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45954.631839351852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45954.631839351852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45954.631839351852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45954.631839351852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45954.631839351852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45954.631839351852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45954.631839351852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45954.631839351852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45954.631839351852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45954.631839351852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45954.631839351852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45954.631839351852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45954.631839351852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45954.631839351852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45954.631839351852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45954.631839351852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45954.631839351852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45954.631839351852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45954.631839351852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45954.631839351852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45954.631839351852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45954.631839351852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45954.631839351852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45954.631839351852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45954.631839351852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45954.631839351852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45954.631839351852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45954.631839351852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45954.631839351852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45954.631839351852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45954.631839351852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45954.631839351852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45954.631839351852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45954.631839351852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45954.631839351852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45954.631839351852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45954.631839351852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45954.631839351852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45954.631839351852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45954.631839351852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45954.631839351852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45954.631839351852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45954.631839351852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45954.631839351852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45954.631839351852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45954.631839351852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45954.631839351852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45954.631839351852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45954.631839351852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45954.631839351852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45954.631839351852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45954.631839351852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45954.631839351852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45954.631839351852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45954.631839351852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45954.631839351852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45954.631839351852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45954.631839351852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45954.631839351852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45954.631839351852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45954.631839351852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45954.631839351852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45954.631839351852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45954.631839351852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45954.631839351852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45954.631839351852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45954.631839351852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45954.631839351852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45954.631839351852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45954.631839351852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45954.631839351852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45954.631839351852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45954.631839351852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45954.631839351852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45954.631839351852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45954.631839351852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45954.631839351852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45954.631839351852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45954.631839351852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45954.631839351852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45954.631839351852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45954.631839351852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45954.631839351852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45954.631839351852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45954.631839351852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45954.631839351852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45954.631839351852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45954.631839351852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45954.631839351852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45954.631839351852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45954.631839351852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45954.631839351852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45954.631839351852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45954.631839351852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45954.631839351852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45954.631839351852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45954.631839351852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45954.631839351852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45954.631839351852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45954.631839351852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45954.631839351852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45954.631839351852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45954.631839351852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45954.631839351852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45954.631839351852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45954.631839351852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45954.631839351852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45954.631839351852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45954.631839351852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45954.631839351852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45954.631839351852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45954.631839351852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45954.631839351852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45954.631839351852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45954.631839351852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45954.631839351852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45954.631839351852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45954.631839351852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45954.631839351852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45954.631839351852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45954.631839351852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45954.631839351852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45954.631839351852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45954.631839351852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45954.631839351852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45954.631839351852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45954.631839351852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45954.631839351852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45954.631839351852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45954.631839351852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45954.631839351852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45954.631839351852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45954.631839351852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45954.631839351852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45954.631839351852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45954.631839351852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45954.631839351852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45954.631839351852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45954.631839351852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45954.631839351852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45954.631839351852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45954.631839351852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45954.631839351852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45954.631839351852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45954.631839351852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45954.631839351852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45954.631839351852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45954.631839351852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45954.631839351852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45954.631839351852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45954.631839351852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45954.631839351852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45954.631839351852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45954.631839351852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45954.631839351852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45954.631839351852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45954.631839351852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45954.631839351852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45954.631839351852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45954.631839351852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45954.631839351852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45954.631839351852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45954.631839351852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45954.631839351852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45954.631839351852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45954.631839351852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45954.631839351852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45954.631839351852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45954.631839351852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45954.631839351852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45954.631839351852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45954.631839351852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45954.631839351852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45954.631839351852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45954.631839351852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45954.631839351852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45954.631839351852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45954.631839351852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45954.631839351852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45954.631839351852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45954.631839351852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45954.631839351852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45954.631839351852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45954.631839351852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45954.631839351852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45954.631839351852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45954.631839351852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45954.631839351852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45954.631839351852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45954.631839351852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45954.631839351852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45954.631839351852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45954.631839351852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45954.631839351852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45954.631839351852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45954.631839351852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45954.631839351852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45954.631839351852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45954.631839351852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45954.631839351852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45954.631839351852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45954.631839351852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45954.631839351852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45954.631839351852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45954.631839351852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45954.631839351852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45954.631839351852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45954.631839351852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45954.631839351852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45954.631839351852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45954.631839351852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45954.631839351852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45954.631839351852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45954.631839351852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45954.631839351852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45954.631839351852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45954.631839351852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45954.631839351852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45954.631839351852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45954.631839351852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45954.631839351852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45954.631839351852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45954.631839351852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45954.631839351852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45954.631839351852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45954.631839351852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45954.631839351852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45954.631839351852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45954.631839351852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45954.631839351852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45954.631839351852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45954.631839351852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45954.631839351852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45954.631839351852</v>
      </c>
      <c r="H481" s="160"/>
      <c r="I481" s="159" t="str">
        <f>IFERROR(VLOOKUP(D481,DB!A:F,6,0),"")</f>
        <v/>
      </c>
      <c r="J481" s="159" t="str">
        <f>IFERROR(VLOOKUP(D481,DB!A:G,7,0),"")</f>
        <v/>
      </c>
      <c r="K481" s="159"/>
      <c r="L481" s="159" t="str">
        <f>IFERROR(VLOOKUP(D481,DB!A:I,9,0),"")</f>
        <v/>
      </c>
    </row>
    <row r="482" spans="1:12" ht="15"/>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91" ht="15"/>
    <row r="592" ht="15"/>
    <row r="594" ht="15"/>
    <row r="595" ht="15"/>
    <row r="596" ht="15"/>
    <row r="597" ht="15"/>
    <row r="599" ht="15"/>
    <row r="600" ht="15"/>
    <row r="607" ht="15"/>
    <row r="608" ht="15"/>
    <row r="609" ht="15"/>
    <row r="610" ht="15"/>
    <row r="611" ht="15"/>
    <row r="612" ht="15"/>
    <row r="615" ht="15"/>
    <row r="616" ht="15"/>
    <row r="617" ht="15"/>
    <row r="618" ht="15"/>
    <row r="619" ht="15"/>
    <row r="620" ht="15"/>
    <row r="621" ht="15"/>
    <row r="622" ht="15"/>
    <row r="623" ht="15"/>
    <row r="624" ht="15"/>
    <row r="625" ht="15"/>
    <row r="626"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2" ht="15"/>
    <row r="683" ht="15"/>
    <row r="720" ht="15"/>
    <row r="721" ht="15"/>
    <row r="722" ht="15"/>
    <row r="723" ht="15"/>
    <row r="724" ht="15"/>
    <row r="725" ht="15"/>
    <row r="726" ht="15"/>
    <row r="727" ht="15"/>
    <row r="728" ht="15"/>
    <row r="729"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812" ht="15"/>
    <row r="814" ht="15"/>
    <row r="815"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8" ht="15"/>
    <row r="849" ht="15"/>
    <row r="1019" ht="15"/>
    <row r="1020" ht="15"/>
    <row r="1021" ht="15"/>
    <row r="1022" ht="15"/>
    <row r="1023" ht="15"/>
    <row r="1024" ht="15"/>
    <row r="1030" ht="15"/>
    <row r="1031" ht="15"/>
    <row r="1032" ht="15"/>
    <row r="1033"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7" ht="15"/>
    <row r="1088" ht="15"/>
    <row r="1094" ht="15"/>
    <row r="1095" ht="15"/>
    <row r="1097" ht="15"/>
    <row r="1098" ht="15"/>
    <row r="1099" ht="15"/>
    <row r="1100" ht="15"/>
    <row r="1101" ht="15"/>
    <row r="1102" ht="15"/>
    <row r="1103" ht="15"/>
    <row r="1105" ht="15"/>
    <row r="1106" ht="15"/>
    <row r="1107"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2" ht="15"/>
    <row r="1205" ht="15"/>
    <row r="1206" ht="15"/>
    <row r="1207" ht="15"/>
    <row r="1208" ht="15"/>
    <row r="1209" ht="15"/>
    <row r="1210" ht="15"/>
    <row r="1211" ht="15"/>
    <row r="1213" ht="15"/>
    <row r="1214" ht="15"/>
    <row r="1215" ht="15"/>
    <row r="1216" ht="15"/>
    <row r="1217" ht="15"/>
    <row r="1218" ht="15"/>
    <row r="1219" ht="15"/>
    <row r="1220" ht="15"/>
    <row r="1221" ht="15"/>
    <row r="1222" ht="15"/>
    <row r="1223" ht="15"/>
    <row r="1225" ht="15"/>
    <row r="1226" ht="15"/>
    <row r="1227" ht="15"/>
    <row r="1228" ht="15"/>
    <row r="1229" ht="15"/>
    <row r="1230" ht="15"/>
    <row r="1231" ht="15"/>
    <row r="1232" ht="15"/>
    <row r="1233" ht="15"/>
    <row r="1234" ht="15"/>
    <row r="1242" ht="15"/>
    <row r="1243"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9" ht="15"/>
    <row r="1270" ht="15"/>
    <row r="1271" ht="15"/>
    <row r="1274" ht="15"/>
    <row r="1276" ht="15"/>
    <row r="1278" ht="15"/>
    <row r="1281" ht="15"/>
    <row r="1282" ht="15"/>
    <row r="1283" ht="15"/>
    <row r="1285" ht="15"/>
    <row r="1287" ht="15"/>
    <row r="1288" ht="15"/>
    <row r="1289" ht="15"/>
    <row r="1290" ht="15"/>
    <row r="1291" ht="15"/>
    <row r="1293" ht="15"/>
    <row r="1294" ht="15"/>
    <row r="1295" ht="15"/>
    <row r="1296" ht="15"/>
    <row r="1298" ht="15"/>
    <row r="1300" ht="15"/>
    <row r="1301" ht="15"/>
    <row r="1303" ht="15"/>
    <row r="1304" ht="15"/>
    <row r="1305" ht="15"/>
    <row r="1306" ht="15"/>
    <row r="1308" ht="15"/>
    <row r="1310" ht="15"/>
    <row r="1311" ht="15"/>
    <row r="1312" ht="15"/>
    <row r="1313"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1</v>
      </c>
      <c r="D2" s="104" t="s">
        <v>33359</v>
      </c>
      <c r="E2" s="107" t="s">
        <v>38998</v>
      </c>
      <c r="F2" s="108">
        <v>45954.610289351855</v>
      </c>
      <c r="G2" s="77">
        <f ca="1">IFERROR(NOW()-F2,"-")</f>
        <v>2.1549999997660052E-2</v>
      </c>
      <c r="H2" s="108">
        <v>45954.604594907411</v>
      </c>
      <c r="I2" s="104" t="str">
        <f>IFERROR(VLOOKUP(D2,DB!A:F,6,0),"")</f>
        <v>Generator-SG</v>
      </c>
      <c r="J2" s="103" t="str">
        <f>IFERROR(VLOOKUP(D2,DB!A:G,7,0),"")</f>
        <v>Vandalized</v>
      </c>
      <c r="K2" s="109" t="s">
        <v>39109</v>
      </c>
      <c r="L2" s="110" t="str">
        <f>IFERROR(VLOOKUP(D2,DB!A:I,9,0),"")</f>
        <v>Latis</v>
      </c>
    </row>
    <row r="3" spans="1:16383" ht="31.5" customHeight="1">
      <c r="A3" s="105"/>
      <c r="B3" s="104" t="str">
        <f>IFERROR(VLOOKUP(D3,DB!A:K,11,0),"")</f>
        <v/>
      </c>
      <c r="C3" s="106"/>
      <c r="D3"/>
      <c r="E3" s="107"/>
      <c r="F3" s="108"/>
      <c r="G3" s="77">
        <f ca="1">IFERROR(NOW()-F3,"-")</f>
        <v>45954.631839351852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45954.631839351852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45954.631839351852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45954.631839351852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45954.631839351852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45954.631839351852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45954.631839351852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45954.631839351852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45954.631839351852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45954.631839351852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45954.631839351852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45954.631839351852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45954.631839351852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45954.631839351852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45954.631839351852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45954.631839351852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45954.631839351852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45954.631839351852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45954.631839351852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45954.631839351852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45954.631839351852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45954.631839351852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45954.631839351852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45954.631839351852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45954.631839351852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45954.631839351852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45954.631839351852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45954.631839351852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45954.631839351852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45954.631839351852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45954.631839351852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45954.631839351852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45954.631839351852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45954.631839351852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45954.631839351852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45954.631839351852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45954.631839351852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45954.631839351852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45954.631839351852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45954.631839351852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45954.631839351852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45954.631839351852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45954.631839351852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45954.631839351852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45954.631839351852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45954.631839351852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45954.631839351852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45954.631839351852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45954.631839351852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45954.631839351852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45954.631839351852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45954.631839351852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45954.631839351852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45954.631839351852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45954.631839351852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45954.631839351852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45954.631839351852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45954.631839351852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45954.631839351852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45954.631839351852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45954.631839351852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45954.631839351852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45954.631839351852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45954.631839351852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45954.631839351852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45954.631839351852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45954.631839351852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45954.631839351852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45954.631839351852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45954.631839351852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45954.631839351852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45954.631839351852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45954.631839351852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45954.631839351852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45954.631839351852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45954.631839351852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45954.631839351852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45954.631839351852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45954.631839351852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45954.631839351852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45954.631839351852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45954.631839351852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45954.631839351852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45954.631839351852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45954.631839351852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45954.631839351852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45954.631839351852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45954.631839351852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45954.631839351852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45954.631839351852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45954.631839351852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45954.631839351852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45954.631839351852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45954.631839351852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45954.631839351852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45954.631839351852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45954.631839351852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45954.631839351852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45954.631839351852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45954.631839351852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45954.631839351852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45954.631839351852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45954.631839351852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45954.631839351852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45954.631839351852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45954.631839351852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45954.631839351852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45954.631839351852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45954.631839351852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45954.631839351852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45954.631839351852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45954.631839351852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45954.631839351852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45954.631839351852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45954.631839351852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45954.631839351852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45954.631839351852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45954.631839351852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45954.631839351852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45954.631839351852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45954.631839351852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45954.631839351852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45954.631839351852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45954.631839351852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45954.631839351852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45954.631839351852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45954.631839351852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45954.631839351852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45954.631839351852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45954.631839351852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45954.631839351852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45954.631839351852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45954.631839351852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45954.631839351852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45954.631839351852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45954.631839351852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45954.631839351852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45954.631839351852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45954.631839351852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45954.631839351852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45954.631839351852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45954.631839351852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45954.631839351852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45954.631839351852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45954.631839351852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45954.631839351852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2025-10-24T12:11:52Z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