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24" documentId="120_S{2AC9BD13-BADA-5192-A53E-5A8FF88502F6}" xr6:coauthVersionLast="47" xr6:coauthVersionMax="47" xr10:uidLastSave="{E6BF9D56-53FF-4B14-A3AE-EEB953F3109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J3" i="1"/>
  <c r="J4" i="1"/>
  <c r="J5" i="1"/>
  <c r="J6" i="1"/>
  <c r="J7" i="1"/>
  <c r="I3" i="1"/>
  <c r="I4" i="1"/>
  <c r="I5" i="1"/>
  <c r="I6" i="1"/>
  <c r="I7" i="1"/>
  <c r="G3" i="1"/>
  <c r="G4" i="1"/>
  <c r="G5" i="1"/>
  <c r="G6" i="1"/>
  <c r="G7" i="1"/>
  <c r="B3" i="1"/>
  <c r="B4" i="1"/>
  <c r="B5" i="1"/>
  <c r="B6" i="1"/>
  <c r="B7"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<sst xmlns="http://schemas.openxmlformats.org/spreadsheetml/2006/main" count="180301" uniqueCount="39134">
  <si>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</si>
  <si>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</si>
  <si>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</si>
  <si>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</si>
  <si>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</si>
  <si>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</si>
  <si>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</si>
  <si>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</si>
  <si>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</si>
  <si>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</si>
  <si>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</si>
  <si>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</si>
  <si>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</si>
  <si>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</si>
  <si>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</si>
  <si>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</si>
  <si>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</si>
  <si>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</si>
  <si>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</si>
  <si>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</si>
  <si>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</si>
  <si>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</si>
  <si>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</si>
  <si>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</si>
  <si>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</si>
  <si>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</si>
  <si>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</si>
  <si>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</si>
  <si>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</si>
  <si>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</si>
  <si>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</si>
  <si>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</si>
  <si>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</si>
  <si>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</si>
  <si>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</si>
  <si>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</si>
  <si>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</si>
  <si>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</si>
  <si>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</si>
  <si>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</si>
  <si>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</si>
  <si>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</si>
  <si>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</si>
  <si>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</si>
  <si>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</si>
  <si>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</si>
  <si>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</si>
  <si>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</si>
  <si>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</si>
  <si>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</si>
  <si>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</si>
  <si>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</si>
  <si>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</si>
  <si>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</si>
  <si>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</si>
  <si>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</si>
  <si>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</si>
  <si>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</si>
  <si>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</si>
  <si>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</si>
  <si>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</si>
  <si>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</si>
  <si>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</si>
  <si>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</si>
  <si>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</si>
  <si>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</si>
  <si>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</si>
  <si>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</si>
  <si>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</si>
  <si>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</si>
  <si>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</si>
  <si>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</si>
  <si>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</si>
  <si>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</si>
  <si>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</si>
  <si>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</si>
  <si>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</si>
  <si>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</si>
  <si>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</si>
  <si>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</si>
  <si>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</si>
  <si>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</si>
  <si>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</si>
  <si>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</si>
  <si>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</si>
  <si>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</si>
  <si>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</si>
  <si>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</si>
  <si>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</si>
  <si>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</si>
  <si>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</si>
  <si>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</si>
  <si>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</si>
  <si>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</si>
  <si>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</si>
  <si>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</si>
  <si>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</si>
  <si>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</si>
  <si>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</si>
  <si>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</si>
  <si>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</si>
  <si>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</si>
  <si>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</si>
  <si>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</si>
  <si>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</si>
  <si>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</si>
  <si>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</si>
  <si>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</si>
  <si>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</si>
  <si>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</si>
  <si>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</si>
  <si>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</si>
  <si>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</si>
  <si>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</si>
  <si>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</si>
  <si>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</si>
  <si>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</si>
  <si>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</si>
  <si>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</si>
  <si>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</si>
  <si>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</si>
  <si>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</si>
  <si>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</si>
  <si>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</si>
  <si>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</si>
  <si>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</si>
  <si>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</si>
  <si>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</si>
  <si>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</si>
  <si>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</si>
  <si>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</si>
  <si>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</si>
  <si>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</si>
  <si>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</si>
  <si>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</si>
  <si>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</si>
  <si>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</si>
  <si>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</si>
  <si>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</si>
  <si>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</si>
  <si>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</si>
  <si>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</si>
  <si>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</si>
  <si>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</si>
  <si>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</si>
  <si>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</si>
  <si>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</si>
  <si>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</si>
  <si>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</si>
  <si>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</si>
  <si>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</si>
  <si>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</si>
  <si>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</si>
  <si>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</si>
  <si>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</si>
  <si>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</si>
  <si>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</si>
  <si>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</si>
  <si>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</si>
  <si>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</si>
  <si>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</si>
  <si>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</si>
  <si>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</si>
  <si>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</si>
  <si>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</si>
  <si>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</si>
  <si>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</si>
  <si>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</si>
  <si>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</si>
  <si>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</si>
  <si>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</si>
  <si>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</si>
  <si>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</si>
  <si>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</si>
  <si>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</si>
  <si>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</si>
  <si>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</si>
  <si>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</si>
  <si>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</si>
  <si>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</si>
  <si>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</si>
  <si>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</si>
  <si>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</si>
  <si>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</si>
  <si>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</si>
  <si>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</si>
  <si>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</si>
  <si>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</si>
  <si>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</si>
  <si>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</si>
  <si>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</si>
  <si>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</si>
  <si>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</si>
  <si>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</si>
  <si>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</si>
  <si>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</si>
  <si>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</si>
  <si>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</si>
  <si>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</si>
  <si>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</si>
  <si>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</si>
  <si>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</si>
  <si>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</si>
  <si>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</si>
  <si>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</si>
  <si>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</si>
  <si>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</si>
  <si>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</si>
  <si>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</si>
  <si>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</si>
  <si>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</si>
  <si>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</si>
  <si>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</si>
  <si>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</si>
  <si>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</si>
  <si>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</si>
  <si>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</si>
  <si>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</si>
  <si>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</si>
  <si>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</si>
  <si>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</si>
  <si>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</si>
  <si>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</si>
  <si>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</si>
  <si>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</si>
  <si>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</si>
  <si>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</si>
  <si>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</si>
  <si>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</si>
  <si>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</si>
  <si>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</si>
  <si>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</si>
  <si>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</si>
  <si>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</si>
  <si>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</si>
  <si>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</si>
  <si>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</si>
  <si>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</si>
  <si>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</si>
  <si>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</si>
  <si>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</si>
  <si>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</si>
  <si>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</si>
  <si>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</si>
  <si>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</si>
  <si>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</si>
  <si>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</si>
  <si>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</si>
  <si>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</si>
  <si>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</si>
  <si>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</si>
  <si>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</si>
  <si>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</si>
  <si>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</si>
  <si>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</si>
  <si>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</si>
  <si>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</si>
  <si>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</si>
  <si>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</si>
  <si>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</si>
  <si>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</si>
  <si>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</si>
  <si>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</si>
  <si>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</si>
  <si>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</si>
  <si>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</si>
  <si>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</si>
  <si>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</si>
  <si>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</si>
  <si>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</si>
  <si>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</si>
  <si>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</si>
  <si>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</si>
  <si>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</si>
  <si>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</si>
  <si>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</si>
  <si>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</si>
  <si>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</si>
  <si>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</si>
  <si>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</si>
  <si>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</si>
  <si>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</si>
  <si>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</si>
  <si>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</si>
  <si>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</si>
  <si>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</si>
  <si>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</si>
  <si>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</si>
  <si>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</si>
  <si>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</si>
  <si>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</si>
  <si>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</si>
  <si>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</si>
  <si>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</si>
  <si>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</si>
  <si>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</si>
  <si>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</si>
  <si>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</si>
  <si>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</si>
  <si>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</si>
  <si>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</si>
  <si>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</si>
  <si>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</si>
  <si>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</si>
  <si>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</si>
  <si>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</si>
  <si>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</si>
  <si>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</si>
  <si>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</si>
  <si>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</si>
  <si>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</si>
  <si>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</si>
  <si>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</si>
  <si>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</si>
  <si>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</si>
  <si>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</si>
  <si>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</si>
  <si>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</si>
  <si>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</si>
  <si>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</si>
  <si>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</si>
  <si>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</si>
  <si>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</si>
  <si>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</si>
  <si>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</si>
  <si>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</si>
  <si>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</si>
  <si>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</si>
  <si>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</si>
  <si>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</si>
  <si>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</si>
  <si>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</si>
  <si>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</si>
  <si>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</si>
  <si>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</si>
  <si>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</si>
  <si>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</si>
  <si>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</si>
  <si>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</si>
  <si>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</si>
  <si>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</si>
  <si>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</si>
  <si>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</si>
  <si>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</si>
  <si>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</si>
  <si>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</si>
  <si>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</si>
  <si>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</si>
  <si>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</si>
  <si>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</si>
  <si>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</si>
  <si>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</si>
  <si>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</si>
  <si>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</si>
  <si>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</si>
  <si>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</si>
  <si>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</si>
  <si>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</si>
  <si>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</si>
  <si>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</si>
  <si>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</si>
  <si>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</si>
  <si>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</si>
  <si>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</si>
  <si>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</si>
  <si>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</si>
  <si>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</si>
  <si>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</si>
  <si>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</si>
  <si>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</si>
  <si>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</si>
  <si>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</si>
  <si>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</si>
  <si>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</si>
  <si>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</si>
  <si>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</si>
  <si>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</si>
  <si>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</si>
  <si>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</si>
  <si>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</si>
  <si>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</si>
  <si>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</si>
  <si>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</si>
  <si>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</si>
  <si>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</si>
  <si>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</si>
  <si>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</si>
  <si>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</si>
  <si>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</si>
  <si>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</si>
  <si>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</si>
  <si>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</si>
  <si>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</si>
  <si>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</si>
  <si>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</si>
  <si>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</si>
  <si>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</si>
  <si>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</si>
  <si>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</si>
  <si>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</si>
  <si>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</si>
  <si>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</si>
  <si>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</si>
  <si>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</si>
  <si>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</si>
  <si>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</si>
  <si>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</si>
  <si>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</si>
  <si>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</si>
  <si>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</si>
  <si>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</si>
  <si>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</si>
  <si>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</si>
  <si>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</si>
  <si>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</si>
  <si>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</si>
  <si>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</si>
  <si>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</si>
  <si>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</si>
  <si>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</si>
  <si>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</si>
  <si>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</si>
  <si>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</si>
  <si>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</si>
  <si>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</si>
  <si>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</si>
  <si>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</si>
  <si>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</si>
  <si>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</si>
  <si>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</si>
  <si>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</si>
  <si>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</si>
  <si>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</si>
  <si>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</si>
  <si>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</si>
  <si>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</si>
  <si>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</si>
  <si>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</si>
  <si>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</si>
  <si>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</si>
  <si>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</si>
  <si>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</si>
  <si>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</si>
  <si>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</si>
  <si>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</si>
  <si>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</si>
  <si>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</si>
  <si>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</si>
  <si>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</si>
  <si>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</si>
  <si>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</si>
  <si>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</si>
  <si>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</si>
  <si>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</si>
  <si>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</si>
  <si>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</si>
  <si>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</si>
  <si>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</si>
  <si>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</si>
  <si>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</si>
  <si>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</si>
  <si>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</si>
  <si>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</si>
  <si>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</si>
  <si>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</si>
  <si>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</si>
  <si>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</si>
  <si>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</si>
  <si>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</si>
  <si>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</si>
  <si>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</si>
  <si>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</si>
  <si>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</si>
  <si>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</si>
  <si>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</si>
  <si>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</si>
  <si>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</si>
  <si>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</si>
  <si>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</si>
  <si>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</si>
  <si>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</si>
  <si>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</si>
  <si>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</si>
  <si>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</si>
  <si>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</si>
  <si>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</si>
  <si>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</si>
  <si>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</si>
  <si>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</si>
  <si>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</si>
  <si>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</si>
  <si>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</si>
  <si>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</si>
  <si>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</si>
  <si>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</si>
  <si>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</si>
  <si>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</si>
  <si>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</si>
  <si>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</si>
  <si>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</si>
  <si>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</si>
  <si>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</si>
  <si>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</si>
  <si>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</si>
  <si>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</si>
  <si>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</si>
  <si>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</si>
  <si>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</si>
  <si>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</si>
  <si>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</si>
  <si>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</si>
  <si>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</si>
  <si>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</si>
  <si>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</si>
  <si>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</si>
  <si>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</si>
  <si>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</si>
  <si>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</si>
  <si>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</si>
  <si>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</si>
  <si>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</si>
  <si>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</si>
  <si>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</si>
  <si>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</si>
  <si>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</si>
  <si>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</si>
  <si>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</si>
  <si>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</si>
  <si>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</si>
  <si>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</si>
  <si>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</si>
  <si>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</si>
  <si>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</si>
  <si>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</si>
  <si>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</si>
  <si>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</si>
  <si>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</si>
  <si>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</si>
  <si>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</si>
  <si>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</si>
  <si>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</si>
  <si>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</si>
  <si>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</si>
  <si>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</si>
  <si>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</si>
  <si>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</si>
  <si>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</si>
  <si>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</si>
  <si>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</si>
  <si>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</si>
  <si>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</si>
  <si>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</si>
  <si>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</si>
  <si>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</si>
  <si>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</si>
  <si>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</si>
  <si>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</si>
  <si>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</si>
  <si>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</si>
  <si>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</si>
  <si>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</si>
  <si>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</si>
  <si>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</si>
  <si>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</si>
  <si>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</si>
  <si>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</si>
  <si>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</si>
  <si>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</si>
  <si>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</si>
  <si>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</si>
  <si>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</si>
  <si>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</si>
  <si>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</si>
  <si>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</si>
  <si>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</si>
  <si>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</si>
  <si>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</si>
  <si>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</si>
  <si>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</si>
  <si>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</si>
  <si>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</si>
  <si>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</si>
  <si>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</si>
  <si>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</si>
  <si>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</si>
  <si>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</si>
  <si>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</si>
  <si>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</si>
  <si>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</si>
  <si>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</si>
  <si>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</si>
  <si>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</si>
  <si>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</si>
  <si>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</si>
  <si>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</si>
  <si>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</si>
  <si>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</si>
  <si>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</si>
  <si>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</si>
  <si>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</si>
  <si>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</si>
  <si>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</si>
  <si>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</si>
  <si>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</si>
  <si>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</si>
  <si>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</si>
  <si>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</si>
  <si>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</si>
  <si>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</si>
  <si>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</si>
  <si>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</si>
  <si>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</si>
  <si>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</si>
  <si>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</si>
  <si>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</si>
  <si>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</si>
  <si>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</si>
  <si>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</si>
  <si>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</si>
  <si>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</si>
  <si>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</si>
  <si>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</si>
  <si>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</si>
  <si>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</si>
  <si>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</si>
  <si>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</si>
  <si>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</si>
  <si>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</si>
  <si>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</si>
  <si>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</si>
  <si>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</si>
  <si>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</si>
  <si>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</si>
  <si>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</si>
  <si>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</si>
  <si>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</si>
  <si>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</si>
  <si>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</si>
  <si>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</si>
  <si>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</si>
  <si>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</si>
  <si>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</si>
  <si>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</si>
  <si>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</si>
  <si>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</si>
  <si>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</si>
  <si>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</si>
  <si>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</si>
  <si>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</si>
  <si>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</si>
  <si>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</si>
  <si>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</si>
  <si>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</si>
  <si>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</si>
  <si>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</si>
  <si>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</si>
  <si>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</si>
  <si>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</si>
  <si>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</si>
  <si>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</si>
  <si>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</si>
  <si>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</si>
  <si>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</si>
  <si>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</si>
  <si>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</si>
  <si>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</si>
  <si>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</si>
  <si>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</si>
  <si>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</si>
  <si>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</si>
  <si>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</si>
  <si>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</si>
  <si>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</si>
  <si>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</si>
  <si>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</si>
  <si>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</si>
  <si>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</si>
  <si>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</si>
  <si>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</si>
  <si>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</si>
  <si>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</si>
  <si>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</si>
  <si>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</si>
  <si>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</si>
  <si>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</si>
  <si>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</si>
  <si>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</si>
  <si>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</si>
  <si>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</si>
  <si>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</si>
  <si>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</si>
  <si>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</si>
  <si>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</si>
  <si>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</si>
  <si>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</si>
  <si>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</si>
  <si>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</si>
  <si>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</si>
  <si>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</si>
  <si>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</si>
  <si>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</si>
  <si>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</si>
  <si>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</si>
  <si>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</si>
  <si>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</si>
  <si>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</si>
  <si>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</si>
  <si>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</si>
  <si>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</si>
  <si>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</si>
  <si>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</si>
  <si>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</si>
  <si>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</si>
  <si>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</si>
  <si>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</si>
  <si>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</si>
  <si>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</si>
  <si>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</si>
  <si>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</si>
  <si>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</si>
  <si>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</si>
  <si>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</si>
  <si>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</si>
  <si>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</si>
  <si>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</si>
  <si>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</si>
  <si>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</si>
  <si>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</si>
  <si>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</si>
  <si>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</si>
  <si>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</si>
  <si>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</si>
  <si>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</si>
  <si>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</si>
  <si>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</si>
  <si>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</si>
  <si>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</si>
  <si>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</si>
  <si>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</si>
  <si>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</si>
  <si>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</si>
  <si>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</si>
  <si>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</si>
  <si>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</si>
  <si>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</si>
  <si>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</si>
  <si>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</si>
  <si>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</si>
  <si>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</si>
  <si>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</si>
  <si>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</si>
  <si>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</si>
  <si>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</si>
  <si>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</si>
  <si>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</si>
  <si>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</si>
  <si>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</si>
  <si>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</si>
  <si>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</si>
  <si>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</si>
  <si>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</si>
  <si>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</si>
  <si>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</si>
  <si>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</si>
  <si>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</si>
  <si>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</si>
  <si>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</si>
  <si>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</si>
  <si>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</si>
  <si>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</si>
  <si>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</si>
  <si>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</si>
  <si>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</si>
  <si>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</si>
  <si>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</si>
  <si>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</si>
  <si>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</si>
  <si>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</si>
  <si>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</si>
  <si>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</si>
  <si>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</si>
  <si>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</si>
  <si>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</si>
  <si>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</si>
  <si>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</si>
  <si>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</si>
  <si>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</si>
  <si>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</si>
  <si>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</si>
  <si>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</si>
  <si>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</si>
  <si>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</si>
  <si>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</si>
  <si>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</si>
  <si>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</si>
  <si>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</si>
  <si>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</si>
  <si>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</si>
  <si>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</si>
  <si>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</si>
  <si>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</si>
  <si>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</si>
  <si>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</si>
  <si>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</si>
  <si>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</si>
  <si>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</si>
  <si>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</si>
  <si>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</si>
  <si>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</si>
  <si>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</si>
  <si>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</si>
  <si>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</si>
  <si>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</si>
  <si>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</si>
  <si>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</si>
  <si>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</si>
  <si>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</si>
  <si>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</si>
  <si>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</si>
  <si>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</si>
  <si>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</si>
  <si>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</si>
  <si>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</si>
  <si>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</si>
  <si>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</si>
  <si>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</si>
  <si>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</si>
  <si>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</si>
  <si>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</si>
  <si>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</si>
  <si>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</si>
  <si>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</si>
  <si>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</si>
  <si>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</si>
  <si>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</si>
  <si>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</si>
  <si>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</si>
  <si>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</si>
  <si>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</si>
  <si>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</si>
  <si>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</si>
  <si>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</si>
  <si>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</si>
  <si>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</si>
  <si>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</si>
  <si>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</si>
  <si>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</si>
  <si>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</si>
  <si>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</si>
  <si>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</si>
  <si>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</si>
  <si>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</si>
  <si>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</si>
  <si>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</si>
  <si>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</si>
  <si>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</si>
  <si>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</si>
  <si>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</si>
  <si>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</si>
  <si>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</si>
  <si>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</si>
  <si>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</si>
  <si>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</si>
  <si>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</si>
  <si>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</si>
  <si>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</si>
  <si>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</si>
  <si>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</si>
  <si>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</si>
  <si>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</si>
  <si>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</si>
  <si>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</si>
  <si>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</si>
  <si>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</si>
  <si>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</si>
  <si>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</si>
  <si>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</si>
  <si>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</si>
  <si>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</si>
  <si>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</si>
  <si>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</si>
  <si>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</si>
  <si>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</si>
  <si>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</si>
  <si>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</si>
  <si>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</si>
  <si>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</si>
  <si>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</si>
  <si>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</si>
  <si>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</si>
  <si>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</si>
  <si>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</si>
  <si>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</si>
  <si>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</si>
  <si>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</si>
  <si>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</si>
  <si>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</si>
  <si>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</si>
  <si>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</si>
  <si>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</si>
  <si>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</si>
  <si>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</si>
  <si>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</si>
  <si>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</si>
  <si>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</si>
  <si>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</si>
  <si>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</si>
  <si>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</si>
  <si>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</si>
  <si>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</si>
  <si>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</si>
  <si>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</si>
  <si>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</si>
  <si>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</si>
  <si>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</si>
  <si>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</si>
  <si>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</si>
  <si>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</si>
  <si>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</si>
  <si>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</si>
  <si>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</si>
  <si>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</si>
  <si>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</si>
  <si>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</si>
  <si>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</si>
  <si>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</si>
  <si>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</si>
  <si>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</si>
  <si>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</si>
  <si>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</si>
  <si>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</si>
  <si>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</si>
  <si>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</si>
  <si>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</si>
  <si>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</si>
  <si>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</si>
  <si>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</si>
  <si>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</si>
  <si>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</si>
  <si>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</si>
  <si>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</si>
  <si>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</si>
  <si>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</si>
  <si>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</si>
  <si>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</si>
  <si>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</si>
  <si>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</si>
  <si>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</si>
  <si>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</si>
  <si>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</si>
  <si>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</si>
  <si>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</si>
  <si>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</si>
  <si>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</si>
  <si>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</si>
  <si>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</si>
  <si>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</si>
  <si>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</si>
  <si>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</si>
  <si>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</si>
  <si>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</si>
  <si>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</si>
  <si>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</si>
  <si>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</si>
  <si>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</si>
  <si>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</si>
  <si>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</si>
  <si>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</si>
  <si>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</si>
  <si>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</si>
  <si>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</si>
  <si>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</si>
  <si>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</si>
  <si>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</si>
  <si>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</si>
  <si>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</si>
  <si>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</si>
  <si>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</si>
  <si>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</si>
  <si>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</si>
  <si>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</si>
  <si>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</si>
  <si>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</si>
  <si>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</si>
  <si>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</si>
  <si>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</si>
  <si>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</si>
  <si>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</si>
  <si>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</si>
  <si>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</si>
  <si>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</si>
  <si>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</si>
  <si>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</si>
  <si>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</si>
  <si>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</si>
  <si>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</si>
  <si>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</si>
  <si>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</si>
  <si>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</si>
  <si>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</si>
  <si>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</si>
  <si>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</si>
  <si>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</si>
  <si>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</si>
  <si>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</si>
  <si>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</si>
  <si>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</si>
  <si>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</si>
  <si>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</si>
  <si>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</si>
  <si>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</si>
  <si>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</si>
  <si>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</si>
  <si>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</si>
  <si>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</si>
  <si>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</si>
  <si>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</si>
  <si>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</si>
  <si>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</si>
  <si>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</si>
  <si>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</si>
  <si>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</si>
  <si>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</si>
  <si>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</si>
  <si>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</si>
  <si>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</si>
  <si>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</si>
  <si>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</si>
  <si>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</si>
  <si>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</si>
  <si>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</si>
  <si>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</si>
  <si>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</si>
  <si>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</si>
  <si>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</si>
  <si>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</si>
  <si>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</si>
  <si>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</si>
  <si>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</si>
  <si>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</si>
  <si>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</si>
  <si>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</si>
  <si>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</si>
  <si>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</si>
  <si>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</si>
  <si>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</si>
  <si>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</si>
  <si>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</si>
  <si>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</si>
  <si>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</si>
  <si>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</si>
  <si>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</si>
  <si>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</si>
  <si>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</si>
  <si>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</si>
  <si>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</si>
  <si>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</si>
  <si>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</si>
  <si>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</si>
  <si>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</si>
  <si>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</si>
  <si>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</si>
  <si>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</si>
  <si>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</si>
  <si>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</si>
  <si>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</si>
  <si>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</si>
  <si>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</si>
  <si>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</si>
  <si>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</si>
  <si>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</si>
  <si>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</si>
  <si>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</si>
  <si>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</si>
  <si>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</si>
  <si>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</si>
  <si>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</si>
  <si>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</si>
  <si>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</si>
  <si>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</si>
  <si>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</si>
  <si>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</si>
  <si>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</si>
  <si>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</si>
  <si>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</si>
  <si>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</si>
  <si>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</si>
  <si>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</si>
  <si>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</si>
  <si>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</si>
  <si>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</si>
  <si>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</si>
  <si>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</si>
  <si>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</si>
  <si>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</si>
  <si>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</si>
  <si>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</si>
  <si>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</si>
  <si>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</si>
  <si>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</si>
  <si>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</si>
  <si>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</si>
  <si>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</si>
  <si>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</si>
  <si>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</si>
  <si>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</si>
  <si>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</si>
  <si>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</si>
  <si>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</si>
  <si>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</si>
  <si>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</si>
  <si>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</si>
  <si>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</si>
  <si>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</si>
  <si>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</si>
  <si>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</si>
  <si>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</si>
  <si>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</si>
  <si>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</si>
  <si>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</si>
  <si>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</si>
  <si>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</si>
  <si>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</si>
  <si>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</si>
  <si>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</si>
  <si>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</si>
  <si>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</si>
  <si>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</si>
  <si>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</si>
  <si>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</si>
  <si>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</si>
  <si>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</si>
  <si>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</si>
  <si>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</si>
  <si>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</si>
  <si>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</si>
  <si>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</si>
  <si>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</si>
  <si>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</si>
  <si>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</si>
  <si>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</si>
  <si>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</si>
  <si>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</si>
  <si>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</si>
  <si>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</si>
  <si>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</si>
  <si>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</si>
  <si>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</si>
  <si>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</si>
  <si>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</si>
  <si>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</si>
  <si>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</si>
  <si>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</si>
  <si>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</si>
  <si>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</si>
  <si>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</si>
  <si>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</si>
  <si>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</si>
  <si>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</si>
  <si>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</si>
  <si>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</si>
  <si>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</si>
  <si>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</si>
  <si>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</si>
  <si>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</si>
  <si>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</si>
  <si>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</si>
  <si>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</si>
  <si>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</si>
  <si>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</si>
  <si>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</si>
  <si>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</si>
  <si>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</si>
  <si>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</si>
  <si>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</si>
  <si>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</si>
  <si>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</si>
  <si>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</si>
  <si>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</si>
  <si>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</si>
  <si>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</si>
  <si>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</si>
  <si>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</si>
  <si>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</si>
  <si>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</si>
  <si>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</si>
  <si>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</si>
  <si>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</si>
  <si>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</si>
  <si>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</si>
  <si>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</si>
  <si>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</si>
  <si>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</si>
  <si>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</si>
  <si>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</si>
  <si>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</si>
  <si>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</si>
  <si>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</si>
  <si>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</si>
  <si>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</si>
  <si>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</si>
  <si>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</si>
  <si>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</si>
  <si>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</si>
  <si>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</si>
  <si>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</si>
  <si>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</si>
  <si>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</si>
  <si>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</si>
  <si>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</si>
  <si>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</si>
  <si>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</si>
  <si>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</si>
  <si>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</si>
  <si>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</si>
  <si>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</si>
  <si>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</si>
  <si>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</si>
  <si>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</si>
  <si>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</si>
  <si>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</si>
  <si>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</si>
  <si>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</si>
  <si>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</si>
  <si>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</si>
  <si>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</si>
  <si>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</si>
  <si>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</si>
  <si>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</si>
  <si>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</si>
  <si>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</si>
  <si>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</si>
  <si>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</si>
  <si>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</si>
  <si>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</si>
  <si>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</si>
  <si>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</si>
  <si>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</si>
  <si>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</si>
  <si>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</si>
  <si>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</si>
  <si>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</si>
  <si>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</si>
  <si>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</si>
  <si>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</si>
  <si>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</si>
  <si>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</si>
  <si>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</si>
  <si>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</si>
  <si>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</si>
  <si>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</si>
  <si>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</si>
  <si>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</si>
  <si>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</si>
  <si>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</si>
  <si>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</si>
  <si>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</si>
  <si>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</si>
  <si>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</si>
  <si>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</si>
  <si>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</si>
  <si>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</si>
  <si>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</si>
  <si>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</si>
  <si>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</si>
  <si>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</si>
  <si>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</si>
  <si>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</si>
  <si>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</si>
  <si>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</si>
  <si>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</si>
  <si>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</si>
  <si>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</si>
  <si>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</si>
  <si>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</si>
  <si>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</si>
  <si>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</si>
  <si>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</si>
  <si>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</si>
  <si>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</si>
  <si>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</si>
  <si>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</si>
  <si>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</si>
  <si>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</si>
  <si>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</si>
  <si>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</si>
  <si>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</si>
  <si>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</si>
  <si>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</si>
  <si>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</si>
  <si>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</si>
  <si>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</si>
  <si>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</si>
  <si>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</si>
  <si>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</si>
  <si>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</si>
  <si>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</si>
  <si>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</si>
  <si>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</si>
  <si>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</si>
  <si>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</si>
  <si>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</si>
  <si>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</si>
  <si>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</si>
  <si>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</si>
  <si>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</si>
  <si>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</si>
  <si>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</si>
  <si>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</si>
  <si>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</si>
  <si>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</si>
  <si>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</si>
  <si>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</si>
  <si>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</si>
  <si>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</si>
  <si>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</si>
  <si>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</si>
  <si>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</si>
  <si>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</si>
  <si>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</si>
  <si>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</si>
  <si>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</si>
  <si>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</si>
  <si>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</si>
  <si>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</si>
  <si>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</si>
  <si>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</si>
  <si>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</si>
  <si>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</si>
  <si>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</si>
  <si>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</si>
  <si>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</si>
  <si>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</si>
  <si>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</si>
  <si>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</si>
  <si>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</si>
  <si>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</si>
  <si>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</si>
  <si>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</si>
  <si>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</si>
  <si>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</si>
  <si>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</si>
  <si>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</si>
  <si>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</si>
  <si>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</si>
  <si>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</si>
  <si>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</si>
  <si>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</si>
  <si>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</si>
  <si>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</si>
  <si>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</si>
  <si>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</si>
  <si>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</si>
  <si>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</si>
  <si>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</si>
  <si>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</si>
  <si>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</si>
  <si>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</si>
  <si>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</si>
  <si>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</si>
  <si>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</si>
  <si>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</si>
  <si>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</si>
  <si>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</si>
  <si>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</si>
  <si>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</si>
  <si>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</si>
  <si>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</si>
  <si>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</si>
  <si>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</si>
  <si>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</si>
  <si>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</si>
  <si>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</si>
  <si>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</si>
  <si>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</si>
  <si>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</si>
  <si>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</si>
  <si>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</si>
  <si>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</si>
  <si>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</si>
  <si>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</si>
  <si>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</si>
  <si>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</si>
  <si>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</si>
  <si>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</si>
  <si>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</si>
  <si>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</si>
  <si>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</si>
  <si>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</si>
  <si>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</si>
  <si>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</si>
  <si>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</si>
  <si>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</si>
  <si>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</si>
  <si>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</si>
  <si>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</si>
  <si>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</si>
  <si>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</si>
  <si>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</si>
  <si>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</si>
  <si>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</si>
  <si>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</si>
  <si>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</si>
  <si>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</si>
  <si>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</si>
  <si>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</si>
  <si>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</si>
  <si>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</si>
  <si>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</si>
  <si>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</si>
  <si>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</si>
  <si>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</si>
  <si>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</si>
  <si>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</si>
  <si>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</si>
  <si>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</si>
  <si>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</si>
  <si>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</si>
  <si>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</si>
  <si>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</si>
  <si>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</si>
  <si>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</si>
  <si>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</si>
  <si>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</si>
  <si>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</si>
  <si>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</si>
  <si>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</si>
  <si>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</si>
  <si>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</si>
  <si>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</si>
  <si>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</si>
  <si>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</si>
  <si>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</si>
  <si>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</si>
  <si>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</si>
  <si>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</si>
  <si>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</si>
  <si>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</si>
  <si>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</si>
  <si>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</si>
  <si>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</si>
  <si>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</si>
  <si>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</si>
  <si>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</si>
  <si>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</si>
  <si>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</si>
  <si>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</si>
  <si>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</si>
  <si>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</si>
  <si>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</si>
  <si>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</si>
  <si>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</si>
  <si>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</si>
  <si>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</si>
  <si>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</si>
  <si>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</si>
  <si>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</si>
  <si>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</si>
  <si>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</si>
  <si>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</si>
  <si>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</si>
  <si>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</si>
  <si>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</si>
  <si>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</si>
  <si>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</si>
  <si>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</si>
  <si>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</si>
  <si>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</si>
  <si>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</si>
  <si>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</si>
  <si>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</si>
  <si>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</si>
  <si>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</si>
  <si>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</si>
  <si>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</si>
  <si>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</si>
  <si>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</si>
  <si>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</si>
  <si>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</si>
  <si>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</si>
  <si>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</si>
  <si>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</si>
  <si>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</si>
  <si>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</si>
  <si>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</si>
  <si>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</si>
  <si>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</si>
  <si>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</si>
  <si>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</si>
  <si>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</si>
  <si>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</si>
  <si>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</si>
  <si>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</si>
  <si>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</si>
  <si>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</si>
  <si>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</si>
  <si>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</si>
  <si>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</si>
  <si>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</si>
  <si>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</si>
  <si>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</si>
  <si>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</si>
  <si>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</si>
  <si>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</si>
  <si>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</si>
  <si>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</si>
  <si>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</si>
  <si>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</si>
  <si>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</si>
  <si>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</si>
  <si>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</si>
  <si>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</si>
  <si>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</si>
  <si>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</si>
  <si>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</si>
  <si>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</si>
  <si>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</si>
  <si>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</si>
  <si>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</si>
  <si>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</si>
  <si>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</si>
  <si>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</si>
  <si>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</si>
  <si>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</si>
  <si>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</si>
  <si>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</si>
  <si>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</si>
  <si>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</si>
  <si>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</si>
  <si>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</si>
  <si>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</si>
  <si>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</si>
  <si>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</si>
  <si>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</si>
  <si>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</si>
  <si>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</si>
  <si>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</si>
  <si>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</si>
  <si>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</si>
  <si>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</si>
  <si>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</si>
  <si>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</si>
  <si>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</si>
  <si>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</si>
  <si>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</si>
  <si>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</si>
  <si>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</si>
  <si>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</si>
  <si>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</si>
  <si>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</si>
  <si>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</si>
  <si>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</si>
  <si>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</si>
  <si>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</si>
  <si>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</si>
  <si>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</si>
  <si>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</si>
  <si>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</si>
  <si>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</si>
  <si>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</si>
  <si>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</si>
  <si>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</si>
  <si>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</si>
  <si>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</si>
  <si>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</si>
  <si>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</si>
  <si>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</si>
  <si>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</si>
  <si>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</si>
  <si>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</si>
  <si>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</si>
  <si>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</si>
  <si>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</si>
  <si>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</si>
  <si>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</si>
  <si>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</si>
  <si>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</si>
  <si>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</si>
  <si>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</si>
  <si>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</si>
  <si>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</si>
  <si>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</si>
  <si>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</si>
  <si>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</si>
  <si>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</si>
  <si>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</si>
  <si>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</si>
  <si>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</si>
  <si>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</si>
  <si>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</si>
  <si>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</si>
  <si>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</si>
  <si>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</si>
  <si>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</si>
  <si>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</si>
  <si>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</si>
  <si>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</si>
  <si>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</si>
  <si>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</si>
  <si>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</si>
  <si>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</si>
  <si>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</si>
  <si>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</si>
  <si>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</si>
  <si>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</si>
  <si>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</si>
  <si>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</si>
  <si>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</si>
  <si>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</si>
  <si>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</si>
  <si>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</si>
  <si>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</si>
  <si>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</si>
  <si>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</si>
  <si>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</si>
  <si>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</si>
  <si>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</si>
  <si>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</si>
  <si>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</si>
  <si>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</si>
  <si>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</si>
  <si>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</si>
  <si>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</si>
  <si>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</si>
  <si>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</si>
  <si>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</si>
  <si>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</si>
  <si>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</si>
  <si>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</si>
  <si>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</si>
  <si>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</si>
  <si>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</si>
  <si>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</si>
  <si>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</si>
  <si>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</si>
  <si>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</si>
  <si>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</si>
  <si>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</si>
  <si>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</si>
  <si>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</si>
  <si>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</si>
  <si>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</si>
  <si>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</si>
  <si>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</si>
  <si>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</si>
  <si>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</si>
  <si>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</si>
  <si>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</si>
  <si>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</si>
  <si>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</si>
  <si>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</si>
  <si>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</si>
  <si>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</si>
  <si>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</si>
  <si>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</si>
  <si>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</si>
  <si>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</si>
  <si>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</si>
  <si>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</si>
  <si>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</si>
  <si>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</si>
  <si>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</si>
  <si>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</si>
  <si>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</si>
  <si>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</si>
  <si>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</si>
  <si>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</si>
  <si>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</si>
  <si>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</si>
  <si>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</si>
  <si>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</si>
  <si>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</si>
  <si>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</si>
  <si>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</si>
  <si>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</si>
  <si>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</si>
  <si>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</si>
  <si>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</si>
  <si>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</si>
  <si>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</si>
  <si>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</si>
  <si>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</si>
  <si>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</si>
  <si>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</si>
  <si>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</si>
  <si>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</si>
  <si>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</si>
  <si>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</si>
  <si>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</si>
  <si>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</si>
  <si>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</si>
  <si>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</si>
  <si>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</si>
  <si>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</si>
  <si>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</si>
  <si>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</si>
  <si>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</si>
  <si>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</si>
  <si>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</si>
  <si>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</si>
  <si>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</si>
  <si>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</si>
  <si>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</si>
  <si>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</si>
  <si>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</si>
  <si>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</si>
  <si>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</si>
  <si>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</si>
  <si>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</si>
  <si>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</si>
  <si>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</si>
  <si>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</si>
  <si>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</si>
  <si>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</si>
  <si>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</si>
  <si>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</si>
  <si>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</si>
  <si>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</si>
  <si>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</si>
  <si>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</si>
  <si>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</si>
  <si>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</si>
  <si>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</si>
  <si>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</si>
  <si>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</si>
  <si>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</si>
  <si>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</si>
  <si>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</si>
  <si>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</si>
  <si>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</si>
  <si>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</si>
  <si>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</si>
  <si>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</si>
  <si>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</si>
  <si>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</si>
  <si>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</si>
  <si>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</si>
  <si>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</si>
  <si>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</si>
  <si>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</si>
  <si>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</si>
  <si>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</si>
  <si>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</si>
  <si>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</si>
  <si>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</si>
  <si>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</si>
  <si>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</si>
  <si>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</si>
  <si>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</si>
  <si>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</si>
  <si>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</si>
  <si>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</si>
  <si>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</si>
  <si>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</si>
  <si>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</si>
  <si>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</si>
  <si>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</si>
  <si>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</si>
  <si>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</si>
  <si>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</si>
  <si>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</si>
  <si>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</si>
  <si>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</si>
  <si>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</si>
  <si>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</si>
  <si>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</si>
  <si>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</si>
  <si>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</si>
  <si>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</si>
  <si>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</si>
  <si>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</si>
  <si>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</si>
  <si>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</si>
  <si>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</si>
  <si>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</si>
  <si>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</si>
  <si>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</si>
  <si>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</si>
  <si>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</si>
  <si>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</si>
  <si>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</si>
  <si>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</si>
  <si>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</si>
  <si>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</si>
  <si>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</si>
  <si>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</si>
  <si>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</si>
  <si>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</si>
  <si>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</si>
  <si>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</si>
  <si>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</si>
  <si>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</si>
  <si>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</si>
  <si>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</si>
  <si>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</si>
  <si>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</si>
  <si>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</si>
  <si>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</si>
  <si>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</si>
  <si>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</si>
  <si>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</si>
  <si>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</si>
  <si>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</si>
  <si>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</si>
  <si>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</si>
  <si>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</si>
  <si>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</si>
  <si>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</si>
  <si>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</si>
  <si>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</si>
  <si>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</si>
  <si>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</si>
  <si>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</si>
  <si>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</si>
  <si>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</si>
  <si>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</si>
  <si>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</si>
  <si>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</si>
  <si>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</si>
  <si>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</si>
  <si>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</si>
  <si>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</si>
  <si>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</si>
  <si>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</si>
  <si>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</si>
  <si>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</si>
  <si>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</si>
  <si>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</si>
  <si>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</si>
  <si>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</si>
  <si>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</si>
  <si>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</si>
  <si>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</si>
  <si>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</si>
  <si>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</si>
  <si>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</si>
  <si>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</si>
  <si>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</si>
  <si>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</si>
  <si>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</si>
  <si>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</si>
  <si>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</si>
  <si>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</si>
  <si>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</si>
  <si>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</si>
  <si>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</si>
  <si>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</si>
  <si>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</si>
  <si>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</si>
  <si>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</si>
  <si>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</si>
  <si>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</si>
  <si>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</si>
  <si>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</si>
  <si>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</si>
  <si>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</si>
  <si>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</si>
  <si>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</si>
  <si>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</si>
  <si>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</si>
  <si>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</si>
  <si>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</si>
  <si>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</si>
  <si>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</si>
  <si>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</si>
  <si>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</si>
  <si>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</si>
  <si>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</si>
  <si>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</si>
  <si>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</si>
  <si>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</si>
  <si>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</si>
  <si>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</si>
  <si>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</si>
  <si>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</si>
  <si>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</si>
  <si>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</si>
  <si>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</si>
  <si>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</si>
  <si>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</si>
  <si>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</si>
  <si>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</si>
  <si>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</si>
  <si>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</si>
  <si>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</si>
  <si>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</si>
  <si>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</si>
  <si>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</si>
  <si>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</si>
  <si>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</si>
  <si>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</si>
  <si>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</si>
  <si>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</si>
  <si>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</si>
  <si>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</si>
  <si>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</si>
  <si>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</si>
  <si>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</si>
  <si>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</si>
  <si>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</si>
  <si>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</si>
  <si>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</si>
  <si>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</si>
  <si>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</si>
  <si>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</si>
  <si>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</si>
  <si>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</si>
  <si>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</si>
  <si>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</si>
  <si>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</si>
  <si>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</si>
  <si>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</si>
  <si>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</si>
  <si>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</si>
  <si>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</si>
  <si>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</si>
  <si>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</si>
  <si>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</si>
  <si>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</si>
  <si>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</si>
  <si>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</si>
  <si>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</si>
  <si>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</si>
  <si>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</si>
  <si>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</si>
  <si>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</si>
  <si>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</si>
  <si>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</si>
  <si>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</si>
  <si>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</si>
  <si>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</si>
  <si>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</si>
  <si>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</si>
  <si>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</si>
  <si>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</si>
  <si>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</si>
  <si>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</si>
  <si>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</si>
  <si>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</si>
  <si>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</si>
  <si>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</si>
  <si>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</si>
  <si>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</si>
  <si>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</si>
  <si>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</si>
  <si>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</si>
  <si>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</si>
  <si>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</si>
  <si>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</si>
  <si>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</si>
  <si>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</si>
  <si>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</si>
  <si>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</si>
  <si>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</si>
  <si>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</si>
  <si>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</si>
  <si>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</si>
  <si>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</si>
  <si>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</si>
  <si>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</si>
  <si>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</si>
  <si>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</si>
  <si>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</si>
  <si>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</si>
  <si>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</si>
  <si>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</si>
  <si>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</si>
  <si>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</si>
  <si>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</si>
  <si>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</si>
  <si>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</si>
  <si>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</si>
  <si>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</si>
  <si>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</si>
  <si>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</si>
  <si>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</si>
  <si>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</si>
  <si>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</si>
  <si>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</si>
  <si>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</si>
  <si>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</si>
  <si>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</si>
  <si>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</si>
  <si>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</si>
  <si>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</si>
  <si>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</si>
  <si>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</si>
  <si>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</si>
  <si>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</si>
  <si>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</si>
  <si>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</si>
  <si>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</si>
  <si>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</si>
  <si>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</si>
  <si>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</si>
  <si>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</si>
  <si>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</si>
  <si>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</si>
  <si>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</si>
  <si>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</si>
  <si>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</si>
  <si>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</si>
  <si>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</si>
  <si>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</si>
  <si>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</si>
  <si>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</si>
  <si>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</si>
  <si>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</si>
  <si>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</si>
  <si>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</si>
  <si>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</si>
  <si>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</si>
  <si>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</si>
  <si>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</si>
  <si>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</si>
  <si>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</si>
  <si>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</si>
  <si>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</si>
  <si>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</si>
  <si>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</si>
  <si>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</si>
  <si>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</si>
  <si>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</si>
  <si>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</si>
  <si>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</si>
  <si>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</si>
  <si>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</si>
  <si>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</si>
  <si>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</si>
  <si>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</si>
  <si>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</si>
  <si>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</si>
  <si>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</si>
  <si>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</si>
  <si>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</si>
  <si>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</si>
  <si>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</si>
  <si>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</si>
  <si>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</si>
  <si>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</si>
  <si>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</si>
  <si>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</si>
  <si>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</si>
  <si>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</si>
  <si>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</si>
  <si>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</si>
  <si>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</si>
  <si>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</si>
  <si>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</si>
  <si>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</si>
  <si>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</si>
  <si>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</si>
  <si>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</si>
  <si>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</si>
  <si>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</si>
  <si>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</si>
  <si>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</si>
  <si>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</si>
  <si>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</si>
  <si>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</si>
  <si>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</si>
  <si>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</si>
  <si>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</si>
  <si>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</si>
  <si>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</si>
  <si>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</si>
  <si>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</si>
  <si>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</si>
  <si>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</si>
  <si>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</si>
  <si>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</si>
  <si>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</si>
  <si>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</si>
  <si>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</si>
  <si>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</si>
  <si>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</si>
  <si>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</si>
  <si>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</si>
  <si>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</si>
  <si>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</si>
  <si>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</si>
  <si>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</si>
  <si>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</si>
  <si>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</si>
  <si>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</si>
  <si>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</si>
  <si>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</si>
  <si>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</si>
  <si>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</si>
  <si>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</si>
  <si>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</si>
  <si>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</si>
  <si>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</si>
  <si>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</si>
  <si>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</si>
  <si>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</si>
  <si>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</si>
  <si>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</si>
  <si>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</si>
  <si>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</si>
  <si>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</si>
  <si>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</si>
  <si>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</si>
  <si>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</si>
  <si>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</si>
  <si>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</si>
  <si>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</si>
  <si>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</si>
  <si>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</si>
  <si>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</si>
  <si>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</si>
  <si>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</si>
  <si>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</si>
  <si>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</si>
  <si>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</si>
  <si>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</si>
  <si>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</si>
  <si>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</si>
  <si>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</si>
  <si>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</si>
  <si>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</si>
  <si>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</si>
  <si>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</si>
  <si>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</si>
  <si>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</si>
  <si>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</si>
  <si>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</si>
  <si>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</si>
  <si>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</si>
  <si>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</si>
  <si>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</si>
  <si>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</si>
  <si>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</si>
  <si>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</si>
  <si>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</si>
  <si>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</si>
  <si>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</si>
  <si>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</si>
  <si>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</si>
  <si>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</si>
  <si>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</si>
  <si>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</si>
  <si>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</si>
  <si>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</si>
  <si>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</si>
  <si>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</si>
  <si>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</si>
  <si>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</si>
  <si>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</si>
  <si>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</si>
  <si>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</si>
  <si>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</si>
  <si>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</si>
  <si>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</si>
  <si>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</si>
  <si>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</si>
  <si>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</si>
  <si>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</si>
  <si>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</si>
  <si>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</si>
  <si>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</si>
  <si>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</si>
  <si>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</si>
  <si>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</si>
  <si>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</si>
  <si>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</si>
  <si>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</si>
  <si>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</si>
  <si>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</si>
  <si>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</si>
  <si>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</si>
  <si>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</si>
  <si>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</si>
  <si>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</si>
  <si>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</si>
  <si>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</si>
  <si>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</si>
  <si>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</si>
  <si>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</si>
  <si>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</si>
  <si>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</si>
  <si>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</si>
  <si>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</si>
  <si>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</si>
  <si>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</si>
  <si>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</si>
  <si>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</si>
  <si>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</si>
  <si>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</si>
  <si>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</si>
  <si>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</si>
  <si>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</si>
  <si>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</si>
  <si>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</si>
  <si>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</si>
  <si>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</si>
  <si>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</si>
  <si>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</si>
  <si>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</si>
  <si>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</si>
  <si>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</si>
  <si>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</si>
  <si>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</si>
  <si>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</si>
  <si>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</si>
  <si>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</si>
  <si>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</si>
  <si>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</si>
  <si>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</si>
  <si>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</si>
  <si>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</si>
  <si>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</si>
  <si>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</si>
  <si>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</si>
  <si>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</si>
  <si>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</si>
  <si>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</si>
  <si>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</si>
  <si>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</si>
  <si>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</si>
  <si>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</si>
  <si>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</si>
  <si>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</si>
  <si>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</si>
  <si>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</si>
  <si>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</si>
  <si>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</si>
  <si>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</si>
  <si>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</si>
  <si>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</si>
  <si>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</si>
  <si>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</si>
  <si>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</si>
  <si>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</si>
  <si>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</si>
  <si>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</si>
  <si>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</si>
  <si>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</si>
  <si>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</si>
  <si>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</si>
  <si>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</si>
  <si>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</si>
  <si>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</si>
  <si>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</si>
  <si>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</si>
  <si>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</si>
  <si>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</si>
  <si>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</si>
  <si>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</si>
  <si>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</si>
  <si>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</si>
  <si>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</si>
  <si>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</si>
  <si>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</si>
  <si>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</si>
  <si>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</si>
  <si>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</si>
  <si>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</si>
  <si>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</si>
  <si>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</si>
  <si>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</si>
  <si>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</si>
  <si>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</si>
  <si>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</si>
  <si>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</si>
  <si>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</si>
  <si>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</si>
  <si>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</si>
  <si>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</si>
  <si>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</si>
  <si>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</si>
  <si>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</si>
  <si>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</si>
  <si>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</si>
  <si>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</si>
  <si>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</si>
  <si>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</si>
  <si>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</si>
  <si>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</si>
  <si>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</si>
  <si>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</si>
  <si>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</si>
  <si>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</si>
  <si>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</si>
  <si>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</si>
  <si>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</si>
  <si>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</si>
  <si>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</si>
  <si>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</si>
  <si>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</si>
  <si>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</si>
  <si>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</si>
  <si>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</si>
  <si>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</si>
  <si>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</si>
  <si>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</si>
  <si>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</si>
  <si>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</si>
  <si>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</si>
  <si>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</si>
  <si>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</si>
  <si>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</si>
  <si>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</si>
  <si>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</si>
  <si>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</si>
  <si>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</si>
  <si>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</si>
  <si>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</si>
  <si>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</si>
  <si>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</si>
  <si>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</si>
  <si>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</si>
  <si>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</si>
  <si>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</si>
  <si>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</si>
  <si>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</si>
  <si>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</si>
  <si>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</si>
  <si>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</si>
  <si>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</si>
  <si>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</si>
  <si>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</si>
  <si>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</si>
  <si>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</si>
  <si>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</si>
  <si>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</si>
  <si>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</si>
  <si>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</si>
  <si>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</si>
  <si>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</si>
  <si>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</si>
  <si>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</si>
  <si>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</si>
  <si>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</si>
  <si>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</si>
  <si>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</si>
  <si>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</si>
  <si>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</si>
  <si>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</si>
  <si>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</si>
  <si>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</si>
  <si>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</si>
  <si>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</si>
  <si>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</si>
  <si>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</si>
  <si>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</si>
  <si>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</si>
  <si>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</si>
  <si>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</si>
  <si>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</si>
  <si>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</si>
  <si>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</si>
  <si>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</si>
  <si>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</si>
  <si>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</si>
  <si>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</si>
  <si>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</si>
  <si>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</si>
  <si>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</si>
  <si>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</si>
  <si>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</si>
  <si>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</si>
  <si>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</si>
  <si>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</si>
  <si>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</si>
  <si>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</si>
  <si>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</si>
  <si>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</si>
  <si>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</si>
  <si>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</si>
  <si>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</si>
  <si>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</si>
  <si>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</si>
  <si>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</si>
  <si>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</si>
  <si>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</si>
  <si>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</si>
  <si>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</si>
  <si>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</si>
  <si>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</si>
  <si>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</si>
  <si>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</si>
  <si>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</si>
  <si>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</si>
  <si>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</si>
  <si>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</si>
  <si>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</si>
  <si>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</si>
  <si>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</si>
  <si>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</si>
  <si>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</si>
  <si>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</si>
  <si>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</si>
  <si>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</si>
  <si>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</si>
  <si>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</si>
  <si>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</si>
  <si>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</si>
  <si>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</si>
  <si>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</si>
  <si>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</si>
  <si>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</si>
  <si>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</si>
  <si>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</si>
  <si>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</si>
  <si>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</si>
  <si>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</si>
  <si>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</si>
  <si>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</si>
  <si>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</si>
  <si>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</si>
  <si>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</si>
  <si>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</si>
  <si>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</si>
  <si>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</si>
  <si>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</si>
  <si>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</si>
  <si>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</si>
  <si>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</si>
  <si>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</si>
  <si>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</si>
  <si>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</si>
  <si>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</si>
  <si>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</si>
  <si>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</si>
  <si>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</si>
  <si>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</si>
  <si>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</si>
  <si>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</si>
  <si>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</si>
  <si>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</si>
  <si>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</si>
  <si>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</si>
  <si>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</si>
  <si>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</si>
  <si>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</si>
  <si>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</si>
  <si>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</si>
  <si>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</si>
  <si>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</si>
  <si>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</si>
  <si>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</si>
  <si>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</si>
  <si>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</si>
  <si>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</si>
  <si>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</si>
  <si>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</si>
  <si>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</si>
  <si>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</si>
  <si>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</si>
  <si>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</si>
  <si>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</si>
  <si>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</si>
  <si>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</si>
  <si>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</si>
  <si>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</si>
  <si>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</si>
  <si>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</si>
  <si>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</si>
  <si>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</si>
  <si>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</si>
  <si>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</si>
  <si>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</si>
  <si>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</si>
  <si>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</si>
  <si>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</si>
  <si>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</si>
  <si>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</si>
  <si>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</si>
  <si>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</si>
  <si>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</si>
  <si>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</si>
  <si>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</si>
  <si>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</si>
  <si>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</si>
  <si>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</si>
  <si>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</si>
  <si>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</si>
  <si>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</si>
  <si>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</si>
  <si>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</si>
  <si>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</si>
  <si>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</si>
  <si>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</si>
  <si>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</si>
  <si>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</si>
  <si>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</si>
  <si>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</si>
  <si>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</si>
  <si>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</si>
  <si>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</si>
  <si>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</si>
  <si>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</si>
  <si>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</si>
  <si>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</si>
  <si>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</si>
  <si>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</si>
  <si>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</si>
  <si>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</si>
  <si>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</si>
  <si>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</si>
  <si>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</si>
  <si>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</si>
  <si>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</si>
  <si>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</si>
  <si>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</si>
  <si>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</si>
  <si>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</si>
  <si>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</si>
  <si>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</si>
  <si>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</si>
  <si>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</si>
  <si>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</si>
  <si>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</si>
  <si>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</si>
  <si>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</si>
  <si>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</si>
  <si>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</si>
  <si>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</si>
  <si>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</si>
  <si>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</si>
  <si>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</si>
  <si>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</si>
  <si>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</si>
  <si>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</si>
  <si>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</si>
  <si>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</si>
  <si>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</si>
  <si>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</si>
  <si>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</si>
  <si>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</si>
  <si>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</si>
  <si>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</si>
  <si>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</si>
  <si>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</si>
  <si>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</si>
  <si>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</si>
  <si>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</si>
  <si>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</si>
  <si>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</si>
  <si>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</si>
  <si>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</si>
  <si>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</si>
  <si>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</si>
  <si>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</si>
  <si>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</si>
  <si>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</si>
  <si>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</si>
  <si>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</si>
  <si>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</si>
  <si>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</si>
  <si>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</si>
  <si>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</si>
  <si>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</si>
  <si>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</si>
  <si>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</si>
  <si>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</si>
  <si>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</si>
  <si>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</si>
  <si>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</si>
  <si>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</si>
  <si>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</si>
  <si>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</si>
  <si>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</si>
  <si>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</si>
  <si>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</si>
  <si>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</si>
  <si>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</si>
  <si>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</si>
  <si>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</si>
  <si>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</si>
  <si>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</si>
  <si>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</si>
  <si>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</si>
  <si>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</si>
  <si>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</si>
  <si>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</si>
  <si>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</si>
  <si>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</si>
  <si>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</si>
  <si>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</si>
  <si>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</si>
  <si>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</si>
  <si>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</si>
  <si>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</si>
  <si>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</si>
  <si>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</si>
  <si>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</si>
  <si>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</si>
  <si>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</si>
  <si>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</si>
  <si>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</si>
  <si>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</si>
  <si>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</si>
  <si>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</si>
  <si>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</si>
  <si>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</si>
  <si>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</si>
  <si>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</si>
  <si>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</si>
  <si>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</si>
  <si>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</si>
  <si>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</si>
  <si>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</si>
  <si>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</si>
  <si>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</si>
  <si>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</si>
  <si>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</si>
  <si>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</si>
  <si>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</si>
  <si>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</si>
  <si>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</si>
  <si>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</si>
  <si>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</si>
  <si>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</si>
  <si>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</si>
  <si>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</si>
  <si>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</si>
  <si>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</si>
  <si>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</si>
  <si>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</si>
  <si>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</si>
  <si>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</si>
  <si>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</si>
  <si>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</si>
  <si>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</si>
  <si>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</si>
  <si>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</si>
  <si>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</si>
  <si>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</si>
  <si>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</si>
  <si>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</si>
  <si>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</si>
  <si>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</si>
  <si>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</si>
  <si>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</si>
  <si>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</si>
  <si>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</si>
  <si>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</si>
  <si>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</si>
  <si>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</si>
  <si>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</si>
  <si>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</si>
  <si>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</si>
  <si>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</si>
  <si>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</si>
  <si>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</si>
  <si>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</si>
  <si>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</si>
  <si>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</si>
  <si>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</si>
  <si>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</si>
  <si>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</si>
  <si>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</si>
  <si>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</si>
  <si>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</si>
  <si>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</si>
  <si>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</si>
  <si>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</si>
  <si>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</si>
  <si>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</si>
  <si>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</si>
  <si>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</si>
  <si>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</si>
  <si>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</si>
  <si>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</si>
  <si>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</si>
  <si>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</si>
  <si>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</si>
  <si>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</si>
  <si>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</si>
  <si>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</si>
  <si>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</si>
  <si>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</si>
  <si>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</si>
  <si>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</si>
  <si>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</si>
  <si>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</si>
  <si>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</si>
  <si>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</si>
  <si>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</si>
  <si>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</si>
  <si>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</si>
  <si>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</si>
  <si>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</si>
  <si>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</si>
  <si>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</si>
  <si>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</si>
  <si>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</si>
  <si>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</si>
  <si>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</si>
  <si>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</si>
  <si>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</si>
  <si>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</si>
  <si>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</si>
  <si>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</si>
  <si>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</si>
  <si>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</si>
  <si>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</si>
  <si>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</si>
  <si>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</si>
  <si>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</si>
  <si>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</si>
  <si>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</si>
  <si>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</si>
  <si>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</si>
  <si>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</si>
  <si>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</si>
  <si>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</si>
  <si>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</si>
  <si>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</si>
  <si>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</si>
  <si>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</si>
  <si>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</si>
  <si>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</si>
  <si>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</si>
  <si>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</si>
  <si>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</si>
  <si>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</si>
  <si>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</si>
  <si>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</si>
  <si>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</si>
  <si>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</si>
  <si>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</si>
  <si>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</si>
  <si>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</si>
  <si>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</si>
  <si>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</si>
  <si>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</si>
  <si>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</si>
  <si>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</si>
  <si>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</si>
  <si>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</si>
  <si>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</si>
  <si>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</si>
  <si>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</si>
  <si>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</si>
  <si>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</si>
  <si>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</si>
  <si>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</si>
  <si>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</si>
  <si>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</si>
  <si>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</si>
  <si>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</si>
  <si>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</si>
  <si>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</si>
  <si>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</si>
  <si>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</si>
  <si>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</si>
  <si>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</si>
  <si>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</si>
  <si>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</si>
  <si>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</si>
  <si>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</si>
  <si>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</si>
  <si>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</si>
  <si>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</si>
  <si>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</si>
  <si>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</si>
  <si>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</si>
  <si>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</si>
  <si>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</si>
  <si>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</si>
  <si>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</si>
  <si>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</si>
  <si>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</si>
  <si>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</si>
  <si>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</si>
  <si>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</si>
  <si>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</si>
  <si>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</si>
  <si>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</si>
  <si>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</si>
  <si>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</si>
  <si>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</si>
  <si>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</si>
  <si>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</si>
  <si>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</si>
  <si>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</si>
  <si>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</si>
  <si>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</si>
  <si>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</si>
  <si>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</si>
  <si>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</si>
  <si>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</si>
  <si>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</si>
  <si>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</si>
  <si>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</si>
  <si>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</si>
  <si>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</si>
  <si>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</si>
  <si>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</si>
  <si>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</si>
  <si>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</si>
  <si>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</si>
  <si>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</si>
  <si>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</si>
  <si>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</si>
  <si>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</si>
  <si>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</si>
  <si>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</si>
  <si>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</si>
  <si>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</si>
  <si>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</si>
  <si>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</si>
  <si>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</si>
  <si>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</si>
  <si>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</si>
  <si>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</si>
  <si>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</si>
  <si>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</si>
  <si>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</si>
  <si>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</si>
  <si>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</si>
  <si>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</si>
  <si>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</si>
  <si>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</si>
  <si>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</si>
  <si>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</si>
  <si>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</si>
  <si>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</si>
  <si>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</si>
  <si>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</si>
  <si>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</si>
  <si>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</si>
  <si>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</si>
  <si>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</si>
  <si>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</si>
  <si>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</si>
  <si>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</si>
  <si>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</si>
  <si>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</si>
  <si>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</si>
  <si>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</si>
  <si>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</si>
  <si>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</si>
  <si>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</si>
  <si>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</si>
  <si>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</si>
  <si>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</si>
  <si>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</si>
  <si>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</si>
  <si>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</si>
  <si>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</si>
  <si>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</si>
  <si>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</si>
  <si>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</si>
  <si>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</si>
  <si>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</si>
  <si>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</si>
  <si>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</si>
  <si>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</si>
  <si>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</si>
  <si>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</si>
  <si>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</si>
  <si>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</si>
  <si>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</si>
  <si>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</si>
  <si>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</si>
  <si>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</si>
  <si>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</si>
  <si>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</si>
  <si>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</si>
  <si>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</si>
  <si>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</si>
  <si>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</si>
  <si>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</si>
  <si>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</si>
  <si>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</si>
  <si>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</si>
  <si>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</si>
  <si>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</si>
  <si>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</si>
  <si>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</si>
  <si>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</si>
  <si>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</si>
  <si>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</si>
  <si>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</si>
  <si>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</si>
  <si>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</si>
  <si>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</si>
  <si>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</si>
  <si>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</si>
  <si>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</si>
  <si>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</si>
  <si>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</si>
  <si>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</si>
  <si>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</si>
  <si>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</si>
  <si>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</si>
  <si>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</si>
  <si>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</si>
  <si>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</si>
  <si>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</si>
  <si>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</si>
  <si>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</si>
  <si>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</si>
  <si>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</si>
  <si>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</si>
  <si>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</si>
  <si>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</si>
  <si>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</si>
  <si>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</si>
  <si>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</si>
  <si>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</si>
  <si>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</si>
  <si>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</si>
  <si>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</si>
  <si>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</si>
  <si>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</si>
  <si>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</si>
  <si>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</si>
  <si>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</si>
  <si>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</si>
  <si>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</si>
  <si>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</si>
  <si>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</si>
  <si>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</si>
  <si>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</si>
  <si>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</si>
  <si>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</si>
  <si>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</si>
  <si>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</si>
  <si>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</si>
  <si>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</si>
  <si>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</si>
  <si>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</si>
  <si>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</si>
  <si>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</si>
  <si>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</si>
  <si>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</si>
  <si>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</si>
  <si>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</si>
  <si>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</si>
  <si>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</si>
  <si>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</si>
  <si>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</si>
  <si>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</si>
  <si>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</si>
  <si>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</si>
  <si>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</si>
  <si>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</si>
  <si>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</si>
  <si>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</si>
  <si>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</si>
  <si>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</si>
  <si>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</si>
  <si>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</si>
  <si>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</si>
  <si>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</si>
  <si>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</si>
  <si>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</si>
  <si>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</si>
  <si>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</si>
  <si>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</si>
  <si>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</si>
  <si>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</si>
  <si>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</si>
  <si>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</si>
  <si>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</si>
  <si>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</si>
  <si>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</si>
  <si>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</si>
  <si>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</si>
  <si>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</si>
  <si>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</si>
  <si>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</si>
  <si>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</si>
  <si>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</si>
  <si>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</si>
  <si>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</si>
  <si>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</si>
  <si>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</si>
  <si>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</si>
  <si>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</si>
  <si>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</si>
  <si>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</si>
  <si>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</si>
  <si>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</si>
  <si>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</si>
  <si>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</si>
  <si>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</si>
  <si>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</si>
  <si>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</si>
  <si>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</si>
  <si>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</si>
  <si>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</si>
  <si>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</si>
  <si>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</si>
  <si>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</si>
  <si>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</si>
  <si>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</si>
  <si>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</si>
  <si>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</si>
  <si>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</si>
  <si>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</si>
  <si>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</si>
  <si>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</si>
  <si>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</si>
  <si>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</si>
  <si>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</si>
  <si>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</si>
  <si>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</si>
  <si>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</si>
  <si>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</si>
  <si>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</si>
  <si>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</si>
  <si>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</si>
  <si>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</si>
  <si>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</si>
  <si>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</si>
  <si>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</si>
  <si>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</si>
  <si>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</si>
  <si>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</si>
  <si>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</si>
  <si>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</si>
  <si>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</si>
  <si>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</si>
  <si>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</si>
  <si>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</si>
  <si>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</si>
  <si>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</si>
  <si>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</si>
  <si>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</si>
  <si>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</si>
  <si>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</si>
  <si>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</si>
  <si>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</si>
  <si>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</si>
  <si>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</si>
  <si>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</si>
  <si>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</si>
  <si>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</si>
  <si>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</si>
  <si>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</si>
  <si>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</si>
  <si>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</si>
  <si>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</si>
  <si>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</si>
  <si>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</si>
  <si>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</si>
  <si>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</si>
  <si>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</si>
  <si>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</si>
  <si>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</si>
  <si>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</si>
  <si>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</si>
  <si>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</si>
  <si>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</si>
  <si>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</si>
  <si>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</si>
  <si>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</si>
  <si>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</si>
  <si>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</si>
  <si>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</si>
  <si>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</si>
  <si>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</si>
  <si>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</si>
  <si>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</si>
  <si>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</si>
  <si>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</si>
  <si>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</si>
  <si>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</si>
  <si>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</si>
  <si>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</si>
  <si>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</si>
  <si>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</si>
  <si>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</si>
  <si>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</si>
  <si>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</si>
  <si>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</si>
  <si>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</si>
  <si>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</si>
  <si>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</si>
  <si>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</si>
  <si>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</si>
  <si>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</si>
  <si>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</si>
  <si>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</si>
  <si>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</si>
  <si>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</si>
  <si>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</si>
  <si>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</si>
  <si>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</si>
  <si>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</si>
  <si>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</si>
  <si>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</si>
  <si>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</si>
  <si>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</si>
  <si>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</si>
  <si>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</si>
  <si>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</si>
  <si>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</si>
  <si>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</si>
  <si>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</si>
  <si>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</si>
  <si>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</si>
  <si>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</si>
  <si>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</si>
  <si>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</si>
  <si>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</si>
  <si>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</si>
  <si>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</si>
  <si>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</si>
  <si>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</si>
  <si>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</si>
  <si>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</si>
  <si>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</si>
  <si>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</si>
  <si>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</si>
  <si>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</si>
  <si>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</si>
  <si>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</si>
  <si>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</si>
  <si>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</si>
  <si>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</si>
  <si>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</si>
  <si>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</si>
  <si>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</si>
  <si>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</si>
  <si>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</si>
  <si>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</si>
  <si>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</si>
  <si>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</si>
  <si>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</si>
  <si>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</si>
  <si>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</si>
  <si>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</si>
  <si>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</si>
  <si>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</si>
  <si>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</si>
  <si>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</si>
  <si>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</si>
  <si>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</si>
  <si>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</si>
  <si>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</si>
  <si>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</si>
  <si>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</si>
  <si>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</si>
  <si>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</si>
  <si>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</si>
  <si>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</si>
  <si>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</si>
  <si>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</si>
  <si>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</si>
  <si>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</si>
  <si>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</si>
  <si>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</si>
  <si>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</si>
  <si>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</si>
  <si>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</si>
  <si>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</si>
  <si>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</si>
  <si>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</si>
  <si>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</si>
  <si>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</si>
  <si>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</si>
  <si>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</si>
  <si>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</si>
  <si>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</si>
  <si>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</si>
  <si>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</si>
  <si>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</si>
  <si>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</si>
  <si>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</si>
  <si>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</si>
  <si>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</si>
  <si>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</si>
  <si>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</si>
  <si>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</si>
  <si>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</si>
  <si>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</si>
  <si>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</si>
  <si>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</si>
  <si>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</si>
  <si>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</si>
  <si>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</si>
  <si>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</si>
  <si>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</si>
  <si>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</si>
  <si>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</si>
  <si>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</si>
  <si>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</si>
  <si>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</si>
  <si>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</si>
  <si>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</si>
  <si>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</si>
  <si>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</si>
  <si>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</si>
  <si>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</si>
  <si>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</si>
  <si>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</si>
  <si>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</si>
  <si>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</si>
  <si>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</si>
  <si>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</si>
  <si>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</si>
  <si>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</si>
  <si>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</si>
  <si>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</si>
  <si>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</si>
  <si>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</si>
  <si>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</si>
  <si>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</si>
  <si>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</si>
  <si>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</si>
  <si>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</si>
  <si>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</si>
  <si>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</si>
  <si>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</si>
  <si>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</si>
  <si>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</si>
  <si>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</si>
  <si>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</si>
  <si>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</si>
  <si>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</si>
  <si>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</si>
  <si>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</si>
  <si>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</si>
  <si>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</si>
  <si>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</si>
  <si>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</si>
  <si>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</si>
  <si>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</si>
  <si>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</si>
  <si>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</si>
  <si>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</si>
  <si>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</si>
  <si>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</si>
  <si>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</si>
  <si>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</si>
  <si>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</si>
  <si>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</si>
  <si>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</si>
  <si>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</si>
  <si>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</si>
  <si>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</si>
  <si>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</si>
  <si>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</si>
  <si>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</si>
  <si>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</si>
  <si>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</si>
  <si>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</si>
  <si>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</si>
  <si>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</si>
  <si>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</si>
  <si>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</si>
  <si>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</si>
  <si>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</si>
  <si>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</si>
  <si>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</si>
  <si>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</si>
  <si>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</si>
  <si>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</si>
  <si>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</si>
  <si>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</si>
  <si>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</si>
  <si>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</si>
  <si>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</si>
  <si>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</si>
  <si>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</si>
  <si>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</si>
  <si>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</si>
  <si>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</si>
  <si>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</si>
  <si>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</si>
  <si>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</si>
  <si>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</si>
  <si>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</si>
  <si>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</si>
  <si>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</si>
  <si>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</si>
  <si>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</si>
  <si>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</si>
  <si>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</si>
  <si>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</si>
  <si>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</si>
  <si>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</si>
  <si>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</si>
  <si>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</si>
  <si>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</si>
  <si>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</si>
  <si>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</si>
  <si>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</si>
  <si>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</si>
  <si>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</si>
  <si>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</si>
  <si>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</si>
  <si>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</si>
  <si>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</si>
  <si>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</si>
  <si>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</si>
  <si>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</si>
  <si>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</si>
  <si>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</si>
  <si>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</si>
  <si>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</si>
  <si>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</si>
  <si>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</si>
  <si>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</si>
  <si>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</si>
  <si>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</si>
  <si>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</si>
  <si>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</si>
  <si>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</si>
  <si>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</si>
  <si>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</si>
  <si>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</si>
  <si>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</si>
  <si>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</si>
  <si>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</si>
  <si>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</si>
  <si>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</si>
  <si>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</si>
  <si>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</si>
  <si>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</si>
  <si>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</si>
  <si>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</si>
  <si>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</si>
  <si>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</si>
  <si>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</si>
  <si>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</si>
  <si>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</si>
  <si>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</si>
  <si>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</si>
  <si>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</si>
  <si>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</si>
  <si>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</si>
  <si>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</si>
  <si>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</si>
  <si>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</si>
  <si>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</si>
  <si>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</si>
  <si>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</si>
  <si>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</si>
  <si>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</si>
  <si>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</si>
  <si>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</si>
  <si>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</si>
  <si>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</si>
  <si>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</si>
  <si>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</si>
  <si>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</si>
  <si>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</si>
  <si>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</si>
  <si>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</si>
  <si>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</si>
  <si>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</si>
  <si>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</si>
  <si>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</si>
  <si>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</si>
  <si>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</si>
  <si>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</si>
  <si>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</si>
  <si>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</si>
  <si>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</si>
  <si>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</si>
  <si>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</si>
  <si>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</si>
  <si>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</si>
  <si>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</si>
  <si>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</si>
  <si>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</si>
  <si>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</si>
  <si>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</si>
  <si>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</si>
  <si>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</si>
  <si>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</si>
  <si>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</si>
  <si>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</si>
  <si>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</si>
  <si>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</si>
  <si>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</si>
  <si>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</si>
  <si>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</si>
  <si>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</si>
  <si>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</si>
  <si>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</si>
  <si>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</si>
  <si>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</si>
  <si>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</si>
  <si>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</si>
  <si>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</si>
  <si>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</si>
  <si>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</si>
  <si>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</si>
  <si>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</si>
  <si>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</si>
  <si>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</si>
  <si>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</si>
  <si>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</si>
  <si>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</si>
  <si>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</si>
  <si>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</si>
  <si>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</si>
  <si>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</si>
  <si>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</si>
  <si>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</si>
  <si>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</si>
  <si>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</si>
  <si>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</si>
  <si>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</si>
  <si>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</si>
  <si>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</si>
  <si>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</si>
  <si>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</si>
  <si>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</si>
  <si>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</si>
  <si>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</si>
  <si>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</si>
  <si>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</si>
  <si>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</si>
  <si>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</si>
  <si>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</si>
  <si>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</si>
  <si>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</si>
  <si>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</si>
  <si>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</si>
  <si>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</si>
  <si>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</si>
  <si>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</si>
  <si>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</si>
  <si>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</si>
  <si>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</si>
  <si>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</si>
  <si>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</si>
  <si>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</si>
  <si>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</si>
  <si>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</si>
  <si>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</si>
  <si>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</si>
  <si>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</si>
  <si>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</si>
  <si>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</si>
  <si>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</si>
  <si>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</si>
  <si>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</si>
  <si>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</si>
  <si>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</si>
  <si>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</si>
  <si>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</si>
  <si>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</si>
  <si>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</si>
  <si>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</si>
  <si>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</si>
  <si>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</si>
  <si>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</si>
  <si>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</si>
  <si>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</si>
  <si>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</si>
  <si>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</si>
  <si>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</si>
  <si>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</si>
  <si>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</si>
  <si>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</si>
  <si>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</si>
  <si>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</si>
  <si>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</si>
  <si>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</si>
  <si>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</si>
  <si>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</si>
  <si>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</si>
  <si>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</si>
  <si>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</si>
  <si>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</si>
  <si>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</si>
  <si>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</si>
  <si>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</si>
  <si>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</si>
  <si>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</si>
  <si>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</si>
  <si>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</si>
  <si>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</si>
  <si>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</si>
  <si>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</si>
  <si>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</si>
  <si>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</si>
  <si>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</si>
  <si>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</si>
  <si>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</si>
  <si>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</si>
  <si>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</si>
  <si>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</si>
  <si>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</si>
  <si>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</si>
  <si>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</si>
  <si>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</si>
  <si>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</si>
  <si>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</si>
  <si>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</si>
  <si>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</si>
  <si>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</si>
  <si>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</si>
  <si>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</si>
  <si>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</si>
  <si>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</si>
  <si>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</si>
  <si>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</si>
  <si>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</si>
  <si>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</si>
  <si>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</si>
  <si>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</si>
  <si>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</si>
  <si>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</si>
  <si>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</si>
  <si>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</si>
  <si>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</si>
  <si>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</si>
  <si>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</si>
  <si>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</si>
  <si>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</si>
  <si>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</si>
  <si>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</si>
  <si>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</si>
  <si>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</si>
  <si>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</si>
  <si>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</si>
  <si>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</si>
  <si>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</si>
  <si>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</si>
  <si>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</si>
  <si>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</si>
  <si>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</si>
  <si>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</si>
  <si>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</si>
  <si>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</si>
  <si>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</si>
  <si>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</si>
  <si>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</si>
  <si>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</si>
  <si>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</si>
  <si>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</si>
  <si>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</si>
  <si>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</si>
  <si>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</si>
  <si>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</si>
  <si>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</si>
  <si>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</si>
  <si>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</si>
  <si>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</si>
  <si>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</si>
  <si>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</si>
  <si>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</si>
  <si>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</si>
  <si>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</si>
  <si>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</si>
  <si>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</si>
  <si>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</si>
  <si>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</si>
  <si>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</si>
  <si>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</si>
  <si>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</si>
  <si>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</si>
  <si>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</si>
  <si>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</si>
  <si>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</si>
  <si>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</si>
  <si>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</si>
  <si>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</si>
  <si>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</si>
  <si>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</si>
  <si>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</si>
  <si>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</si>
  <si>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</si>
  <si>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</si>
  <si>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</si>
  <si>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</si>
  <si>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</si>
  <si>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</si>
  <si>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</si>
  <si>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</si>
  <si>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</si>
  <si>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</si>
  <si>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</si>
  <si>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</si>
  <si>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</si>
  <si>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</si>
  <si>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</si>
  <si>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</si>
  <si>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</si>
  <si>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</si>
  <si>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</si>
  <si>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</si>
  <si>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</si>
  <si>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</si>
  <si>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</si>
  <si>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</si>
  <si>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</si>
  <si>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</si>
  <si>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</si>
  <si>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</si>
  <si>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</si>
  <si>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</si>
  <si>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</si>
  <si>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</si>
  <si>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</si>
  <si>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</si>
  <si>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</si>
  <si>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</si>
  <si>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</si>
  <si>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</si>
  <si>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</si>
  <si>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</si>
  <si>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</si>
  <si>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</si>
  <si>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</si>
  <si>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</si>
  <si>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</si>
  <si>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</si>
  <si>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</si>
  <si>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</si>
  <si>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</si>
  <si>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</si>
  <si>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</si>
  <si>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</si>
  <si>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</si>
  <si>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</si>
  <si>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</si>
  <si>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</si>
  <si>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</si>
  <si>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</si>
  <si>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</si>
  <si>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</si>
  <si>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</si>
  <si>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</si>
  <si>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</si>
  <si>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</si>
  <si>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</si>
  <si>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</si>
  <si>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</si>
  <si>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</si>
  <si>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</si>
  <si>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</si>
  <si>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</si>
  <si>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</si>
  <si>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</si>
  <si>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</si>
  <si>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</si>
  <si>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</si>
  <si>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</si>
  <si>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</si>
  <si>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</si>
  <si>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</si>
  <si>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</si>
  <si>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</si>
  <si>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</si>
  <si>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</si>
  <si>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</si>
  <si>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</si>
  <si>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</si>
  <si>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</si>
  <si>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</si>
  <si>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</si>
  <si>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</si>
  <si>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</si>
  <si>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</si>
  <si>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</si>
  <si>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</si>
  <si>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</si>
  <si>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</si>
  <si>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</si>
  <si>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</si>
  <si>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</si>
  <si>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</si>
  <si>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</si>
  <si>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</si>
  <si>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</si>
  <si>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</si>
  <si>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</si>
  <si>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</si>
  <si>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</si>
  <si>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</si>
  <si>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</si>
  <si>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</si>
  <si>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</si>
  <si>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</si>
  <si>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</si>
  <si>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</si>
  <si>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</si>
  <si>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</si>
  <si>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</si>
  <si>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</si>
  <si>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</si>
  <si>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</si>
  <si>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</si>
  <si>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</si>
  <si>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</si>
  <si>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</si>
  <si>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</si>
  <si>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</si>
  <si>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</si>
  <si>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</si>
  <si>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</si>
  <si>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</si>
  <si>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</si>
  <si>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</si>
  <si>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</si>
  <si>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</si>
  <si>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</si>
  <si>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</si>
  <si>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</si>
  <si>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</si>
  <si>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</si>
  <si>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</si>
  <si>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</si>
  <si>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</si>
  <si>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</si>
  <si>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</si>
  <si>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</si>
  <si>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</si>
  <si>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</si>
  <si>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</si>
  <si>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</si>
  <si>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</si>
  <si>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</si>
  <si>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</si>
  <si>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</si>
  <si>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</si>
  <si>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</si>
  <si>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</si>
  <si>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</si>
  <si>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</si>
  <si>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</si>
  <si>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</si>
  <si>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</si>
  <si>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</si>
  <si>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</si>
  <si>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</si>
  <si>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</si>
  <si>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</si>
  <si>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</si>
  <si>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</si>
  <si>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</si>
  <si>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</si>
  <si>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</si>
  <si>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</si>
  <si>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</si>
  <si>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</si>
  <si>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</si>
  <si>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</si>
  <si>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</si>
  <si>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</si>
  <si>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</si>
  <si>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</si>
  <si>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</si>
  <si>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</si>
  <si>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</si>
  <si>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</si>
  <si>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</si>
  <si>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</si>
  <si>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</si>
  <si>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</si>
  <si>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</si>
  <si>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</si>
  <si>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</si>
  <si>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</si>
  <si>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</si>
  <si>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</si>
  <si>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</si>
  <si>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</si>
  <si>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</si>
  <si>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</si>
  <si>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</si>
  <si>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</si>
  <si>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</si>
  <si>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</si>
  <si>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</si>
  <si>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</si>
  <si>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</si>
  <si>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</si>
  <si>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</si>
  <si>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</si>
  <si>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</si>
  <si>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</si>
  <si>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</si>
  <si>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</si>
  <si>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</si>
  <si>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</si>
  <si>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</si>
  <si>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</si>
  <si>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</si>
  <si>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</si>
  <si>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</si>
  <si>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</si>
  <si>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</si>
  <si>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</si>
  <si>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</si>
  <si>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</si>
  <si>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</si>
  <si>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</si>
  <si>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</si>
  <si>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</si>
  <si>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</si>
  <si>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</si>
  <si>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</si>
  <si>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</si>
  <si>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</si>
  <si>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</si>
  <si>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</si>
  <si>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</si>
  <si>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</si>
  <si>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</si>
  <si>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</si>
  <si>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</si>
  <si>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</si>
  <si>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</si>
  <si>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</si>
  <si>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</si>
  <si>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</si>
  <si>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</si>
  <si>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</si>
  <si>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</si>
  <si>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</si>
  <si>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</si>
  <si>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</si>
  <si>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</si>
  <si>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</si>
  <si>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</si>
  <si>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</si>
  <si>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</si>
  <si>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</si>
  <si>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</si>
  <si>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</si>
  <si>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</si>
  <si>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</si>
  <si>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</si>
  <si>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</si>
  <si>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</si>
  <si>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</si>
  <si>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</si>
  <si>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</si>
  <si>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</si>
  <si>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</si>
  <si>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</si>
  <si>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</si>
  <si>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</si>
  <si>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</si>
  <si>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</si>
  <si>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</si>
  <si>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</si>
  <si>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</si>
  <si>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</si>
  <si>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</si>
  <si>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</si>
  <si>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</si>
  <si>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</si>
  <si>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</si>
  <si>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</si>
  <si>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</si>
  <si>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</si>
  <si>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</si>
  <si>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</si>
  <si>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</si>
  <si>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</si>
  <si>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</si>
  <si>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</si>
  <si>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</si>
  <si>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</si>
  <si>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</si>
  <si>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</si>
  <si>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</si>
  <si>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</si>
  <si>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</si>
  <si>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</si>
  <si>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</si>
  <si>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</si>
  <si>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</si>
  <si>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</si>
  <si>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</si>
  <si>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</si>
  <si>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</si>
  <si>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</si>
  <si>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</si>
  <si>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</si>
  <si>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</si>
  <si>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</si>
  <si>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</si>
  <si>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</si>
  <si>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</si>
  <si>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</si>
  <si>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</si>
  <si>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</si>
  <si>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</si>
  <si>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</si>
  <si>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</si>
  <si>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</si>
  <si>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</si>
  <si>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</si>
  <si>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</si>
  <si>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</si>
  <si>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</si>
  <si>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</si>
  <si>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</si>
  <si>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</si>
  <si>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</si>
  <si>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</si>
  <si>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</si>
  <si>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</si>
  <si>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</si>
  <si>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</si>
  <si>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</si>
  <si>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</si>
  <si>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</si>
  <si>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</si>
  <si>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</si>
  <si>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</si>
  <si>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</si>
  <si>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</si>
  <si>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</si>
  <si>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</si>
  <si>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</si>
  <si>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</si>
  <si>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</si>
  <si>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</si>
  <si>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</si>
  <si>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</si>
  <si>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</si>
  <si>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</si>
  <si>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</si>
  <si>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</si>
  <si>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</si>
  <si>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</si>
  <si>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</si>
  <si>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</si>
  <si>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</si>
  <si>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</si>
  <si>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</si>
  <si>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</si>
  <si>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</si>
  <si>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</si>
  <si>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</si>
  <si>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</si>
  <si>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</si>
  <si>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</si>
  <si>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</si>
  <si>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</si>
  <si>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</si>
  <si>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</si>
  <si>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</si>
  <si>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</si>
  <si>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</si>
  <si>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</si>
  <si>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</si>
  <si>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</si>
  <si>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</si>
  <si>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</si>
  <si>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</si>
  <si>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</si>
  <si>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</si>
  <si>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</si>
  <si>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</si>
  <si>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</si>
  <si>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</si>
  <si>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</si>
  <si>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</si>
  <si>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</si>
  <si>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</si>
  <si>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</si>
  <si>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</si>
  <si>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</si>
  <si>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</si>
  <si>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</si>
  <si>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</si>
  <si>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</si>
  <si>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</si>
  <si>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</si>
  <si>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</si>
  <si>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</si>
  <si>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</si>
  <si>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</si>
  <si>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</si>
  <si>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</si>
  <si>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</si>
  <si>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</si>
  <si>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</si>
  <si>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</si>
  <si>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</si>
  <si>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</si>
  <si>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</si>
  <si>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</si>
  <si>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</si>
  <si>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</si>
  <si>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</si>
  <si>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</si>
  <si>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</si>
  <si>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</si>
  <si>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</si>
  <si>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</si>
  <si>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</si>
  <si>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</si>
  <si>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</si>
  <si>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</si>
  <si>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</si>
  <si>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</si>
  <si>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</si>
  <si>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</si>
  <si>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</si>
  <si>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</si>
  <si>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</si>
  <si>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</si>
  <si>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</si>
  <si>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</si>
  <si>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</si>
  <si>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</si>
  <si>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</si>
  <si>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</si>
  <si>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</si>
  <si>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</si>
  <si>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</si>
  <si>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</si>
  <si>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</si>
  <si>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</si>
  <si>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</si>
  <si>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</si>
  <si>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</si>
  <si>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</si>
  <si>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</si>
  <si>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</si>
  <si>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</si>
  <si>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</si>
  <si>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</si>
  <si>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</si>
  <si>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</si>
  <si>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</si>
  <si>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</si>
  <si>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</si>
  <si>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</si>
  <si>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</si>
  <si>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</si>
  <si>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</si>
  <si>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</si>
  <si>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</si>
  <si>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</si>
  <si>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</si>
  <si>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</si>
  <si>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</si>
  <si>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</si>
  <si>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</si>
  <si>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</si>
  <si>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</si>
  <si>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</si>
  <si>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</si>
  <si>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</si>
  <si>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</si>
  <si>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</si>
  <si>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</si>
  <si>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</si>
  <si>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</si>
  <si>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</si>
  <si>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</si>
  <si>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</si>
  <si>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</si>
  <si>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</si>
  <si>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</si>
  <si>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</si>
  <si>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</si>
  <si>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</si>
  <si>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</si>
  <si>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</si>
  <si>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</si>
  <si>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</si>
  <si>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</si>
  <si>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</si>
  <si>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</si>
  <si>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</si>
  <si>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</si>
  <si>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</si>
  <si>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</si>
  <si>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</si>
  <si>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</si>
  <si>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</si>
  <si>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</si>
  <si>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</si>
  <si>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</si>
  <si>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</si>
  <si>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</si>
  <si>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</si>
  <si>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</si>
  <si>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</si>
  <si>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</si>
  <si>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</si>
  <si>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</si>
  <si>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</si>
  <si>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</si>
  <si>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</si>
  <si>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</si>
  <si>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</si>
  <si>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</si>
  <si>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</si>
  <si>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</si>
  <si>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</si>
  <si>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</si>
  <si>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</si>
  <si>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</si>
  <si>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</si>
  <si>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</si>
  <si>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</si>
  <si>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</si>
  <si>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</si>
  <si>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</si>
  <si>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</si>
  <si>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</si>
  <si>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</si>
  <si>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</si>
  <si>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</si>
  <si>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</si>
  <si>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</si>
  <si>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</si>
  <si>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</si>
  <si>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</si>
  <si>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</si>
  <si>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</si>
  <si>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</si>
  <si>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</si>
  <si>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</si>
  <si>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</si>
  <si>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</si>
  <si>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</si>
  <si>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</si>
  <si>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</si>
  <si>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</si>
  <si>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</si>
  <si>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</si>
  <si>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</si>
  <si>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</si>
  <si>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</si>
  <si>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</si>
  <si>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</si>
  <si>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</si>
  <si>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</si>
  <si>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</si>
  <si>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</si>
  <si>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</si>
  <si>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</si>
  <si>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</si>
  <si>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</si>
  <si>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</si>
  <si>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</si>
  <si>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</si>
  <si>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</si>
  <si>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</si>
  <si>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</si>
  <si>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</si>
  <si>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</si>
  <si>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</si>
  <si>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</si>
  <si>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</si>
  <si>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</si>
  <si>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</si>
  <si>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</si>
  <si>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</si>
  <si>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</si>
  <si>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</si>
  <si>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</si>
  <si>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</si>
  <si>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</si>
  <si>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</si>
  <si>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</si>
  <si>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</si>
  <si>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</si>
  <si>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</si>
  <si>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</si>
  <si>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</si>
  <si>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</si>
  <si>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</si>
  <si>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</si>
  <si>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</si>
  <si>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</si>
  <si>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</si>
  <si>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</si>
  <si>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</si>
  <si>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</si>
  <si>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</si>
  <si>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</si>
  <si>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</si>
  <si>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</si>
  <si>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</si>
  <si>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</si>
  <si>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</si>
  <si>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</si>
  <si>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</si>
  <si>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</si>
  <si>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</si>
  <si>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</si>
  <si>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</si>
  <si>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</si>
  <si>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</si>
  <si>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</si>
  <si>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</si>
  <si>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</si>
  <si>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</si>
  <si>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</si>
  <si>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</si>
  <si>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</si>
  <si>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</si>
  <si>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</si>
  <si>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</si>
  <si>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</si>
  <si>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</si>
  <si>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</si>
  <si>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</si>
  <si>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</si>
  <si>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</si>
  <si>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</si>
  <si>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</si>
  <si>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</si>
  <si>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</si>
  <si>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</si>
  <si>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</si>
  <si>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</si>
  <si>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</si>
  <si>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</si>
  <si>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</si>
  <si>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</si>
  <si>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</si>
  <si>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</si>
  <si>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</si>
  <si>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</si>
  <si>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</si>
  <si>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</si>
  <si>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</si>
  <si>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</si>
  <si>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</si>
  <si>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</si>
  <si>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</si>
  <si>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</si>
  <si>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</si>
  <si>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</si>
  <si>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</si>
  <si>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</si>
  <si>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</si>
  <si>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</si>
  <si>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</si>
  <si>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</si>
  <si>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</si>
  <si>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</si>
  <si>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</si>
  <si>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</si>
  <si>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</si>
  <si>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</si>
  <si>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</si>
  <si>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</si>
  <si>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</si>
  <si>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</si>
  <si>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</si>
  <si>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</si>
  <si>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</si>
  <si>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</si>
  <si>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</si>
  <si>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</si>
  <si>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</si>
  <si>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</si>
  <si>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</si>
  <si>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</si>
  <si>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</si>
  <si>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</si>
  <si>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</si>
  <si>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</si>
  <si>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</si>
  <si>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</si>
  <si>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</si>
  <si>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</si>
  <si>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</si>
  <si>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</si>
  <si>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</si>
  <si>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</si>
  <si>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</si>
  <si>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</si>
  <si>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</si>
  <si>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</si>
  <si>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</si>
  <si>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</si>
  <si>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</si>
  <si>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</si>
  <si>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</si>
  <si>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</si>
  <si>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</si>
  <si>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</si>
  <si>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</si>
  <si>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</si>
  <si>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</si>
  <si>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</si>
  <si>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</si>
  <si>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</si>
  <si>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</si>
  <si>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</si>
  <si>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</si>
  <si>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</si>
  <si>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</si>
  <si>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</si>
  <si>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</si>
  <si>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</si>
  <si>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</si>
  <si>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</si>
  <si>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</si>
  <si>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</si>
  <si>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</si>
  <si>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</si>
  <si>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</si>
  <si>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</si>
  <si>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</si>
  <si>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</si>
  <si>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</si>
  <si>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</si>
  <si>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</si>
  <si>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</si>
  <si>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</si>
  <si>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</si>
  <si>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</si>
  <si>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</si>
  <si>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</si>
  <si>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</si>
  <si>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</si>
  <si>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</si>
  <si>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</si>
  <si>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</si>
  <si>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</si>
  <si>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</si>
  <si>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</si>
  <si>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</si>
  <si>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</si>
  <si>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</si>
  <si>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</si>
  <si>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</si>
  <si>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</si>
  <si>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</si>
  <si>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</si>
  <si>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</si>
  <si>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</si>
  <si>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</si>
  <si>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</si>
  <si>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</si>
  <si>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</si>
  <si>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</si>
  <si>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</si>
  <si>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</si>
  <si>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</si>
  <si>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</si>
  <si>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</si>
  <si>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</si>
  <si>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</si>
  <si>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</si>
  <si>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</si>
  <si>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</si>
  <si>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</si>
  <si>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</si>
  <si>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</si>
  <si>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</si>
  <si>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</si>
  <si>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</si>
  <si>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</si>
  <si>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</si>
  <si>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</si>
  <si>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</si>
  <si>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</si>
  <si>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</si>
  <si>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</si>
  <si>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</si>
  <si>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</si>
  <si>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</si>
  <si>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</si>
  <si>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</si>
  <si>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</si>
  <si>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</si>
  <si>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</si>
  <si>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</si>
  <si>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</si>
  <si>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</si>
  <si>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</si>
  <si>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</si>
  <si>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</si>
  <si>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</si>
  <si>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</si>
  <si>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</si>
  <si>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</si>
  <si>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</si>
  <si>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</si>
  <si>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</si>
  <si>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</si>
  <si>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</si>
  <si>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</si>
  <si>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</si>
  <si>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</si>
  <si>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</si>
  <si>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</si>
  <si>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</si>
  <si>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</si>
  <si>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</si>
  <si>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</si>
  <si>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</si>
  <si>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</si>
  <si>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</si>
  <si>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</si>
  <si>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</si>
  <si>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</si>
  <si>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</si>
  <si>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</si>
  <si>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</si>
  <si>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</si>
  <si>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</si>
  <si>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</si>
  <si>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</si>
  <si>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</si>
  <si>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</si>
  <si>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</si>
  <si>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</si>
  <si>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</si>
  <si>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</si>
  <si>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</si>
  <si>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</si>
  <si>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</si>
  <si>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</si>
  <si>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</si>
  <si>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</si>
  <si>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</si>
  <si>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</si>
  <si>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</si>
  <si>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</si>
  <si>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</si>
  <si>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</si>
  <si>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</si>
  <si>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</si>
  <si>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</si>
  <si>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</si>
  <si>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</si>
  <si>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</si>
  <si>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</si>
  <si>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</si>
  <si>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</si>
  <si>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</si>
  <si>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</si>
  <si>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</si>
  <si>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</si>
  <si>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</si>
  <si>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</si>
  <si>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</si>
  <si>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</si>
  <si>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</si>
  <si>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</si>
  <si>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</si>
  <si>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</si>
  <si>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</si>
  <si>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</si>
  <si>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</si>
  <si>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</si>
  <si>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</si>
  <si>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</si>
  <si>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</si>
  <si>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</si>
  <si>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</si>
  <si>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</si>
  <si>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</si>
  <si>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</si>
  <si>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</si>
  <si>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</si>
  <si>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</si>
  <si>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</si>
  <si>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</si>
  <si>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</si>
  <si>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</si>
  <si>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</si>
  <si>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</si>
  <si>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</si>
  <si>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</si>
  <si>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</si>
  <si>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</si>
  <si>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</si>
  <si>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</si>
  <si>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</si>
  <si>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</si>
  <si>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</si>
  <si>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</si>
  <si>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</si>
  <si>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</si>
  <si>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</si>
  <si>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</si>
  <si>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</si>
  <si>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</si>
  <si>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</si>
  <si>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</si>
  <si>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</si>
  <si>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</si>
  <si>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</si>
  <si>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</si>
  <si>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</si>
  <si>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</si>
  <si>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</si>
  <si>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</si>
  <si>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</si>
  <si>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</si>
  <si>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</si>
  <si>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</si>
  <si>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</si>
  <si>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</si>
  <si>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</si>
  <si>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</si>
  <si>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</si>
  <si>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</si>
  <si>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</si>
  <si>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</si>
  <si>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</si>
  <si>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</si>
  <si>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</si>
  <si>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</si>
  <si>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</si>
  <si>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</si>
  <si>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</si>
  <si>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</si>
  <si>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</si>
  <si>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</si>
  <si>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</si>
  <si>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</si>
  <si>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</si>
  <si>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</si>
  <si>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</si>
  <si>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</si>
  <si>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</si>
  <si>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</si>
  <si>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</si>
  <si>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</si>
  <si>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</si>
  <si>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</si>
  <si>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</si>
  <si>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</si>
  <si>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</si>
  <si>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</si>
  <si>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</si>
  <si>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</si>
  <si>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</si>
  <si>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</si>
  <si>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</si>
  <si>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</si>
  <si>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</si>
  <si>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</si>
  <si>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</si>
  <si>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</si>
  <si>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</si>
  <si>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</si>
  <si>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</si>
  <si>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</si>
  <si>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</si>
  <si>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</si>
  <si>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</si>
  <si>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</si>
  <si>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</si>
  <si>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</si>
  <si>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</si>
  <si>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</si>
  <si>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</si>
  <si>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</si>
  <si>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</si>
  <si>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</si>
  <si>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</si>
  <si>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</si>
  <si>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</si>
  <si>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</si>
  <si>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</si>
  <si>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</si>
  <si>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</si>
  <si>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</si>
  <si>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</si>
  <si>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</si>
  <si>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</si>
  <si>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</si>
  <si>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</si>
  <si>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</si>
  <si>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</si>
  <si>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</si>
  <si>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</si>
  <si>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</si>
  <si>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</si>
  <si>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</si>
  <si>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</si>
  <si>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</si>
  <si>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</si>
  <si>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</si>
  <si>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</si>
  <si>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</si>
  <si>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</si>
  <si>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</si>
  <si>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</si>
  <si>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</si>
  <si>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</si>
  <si>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</si>
  <si>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</si>
  <si>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</si>
  <si>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</si>
  <si>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</si>
  <si>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</si>
  <si>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</si>
  <si>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</si>
  <si>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</si>
  <si>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</si>
  <si>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</si>
  <si>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</si>
  <si>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</si>
  <si>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</si>
  <si>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</si>
  <si>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</si>
  <si>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</si>
  <si>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</si>
  <si>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</si>
  <si>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</si>
  <si>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</si>
  <si>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</si>
  <si>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</si>
  <si>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</si>
  <si>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</si>
  <si>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</si>
  <si>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</si>
  <si>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</si>
  <si>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</si>
  <si>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</si>
  <si>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</si>
  <si>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</si>
  <si>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</si>
  <si>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</si>
  <si>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</si>
  <si>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</si>
  <si>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</si>
  <si>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</si>
  <si>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</si>
  <si>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</si>
  <si>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</si>
  <si>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</si>
  <si>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</si>
  <si>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</si>
  <si>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</si>
  <si>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</si>
  <si>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</si>
  <si>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</si>
  <si>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</si>
  <si>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</si>
  <si>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</si>
  <si>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</si>
  <si>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</si>
  <si>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</si>
  <si>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</si>
  <si>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</si>
  <si>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</si>
  <si>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</si>
  <si>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</si>
  <si>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</si>
  <si>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</si>
  <si>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</si>
  <si>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</si>
  <si>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</si>
  <si>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</si>
  <si>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</si>
  <si>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</si>
  <si>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</si>
  <si>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</si>
  <si>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</si>
  <si>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</si>
  <si>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</si>
  <si>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</si>
  <si>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</si>
  <si>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</si>
  <si>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</si>
  <si>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</si>
  <si>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</si>
  <si>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</si>
  <si>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</si>
  <si>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</si>
  <si>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</si>
  <si>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</si>
  <si>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</si>
  <si>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</si>
  <si>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</si>
  <si>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</si>
  <si>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</si>
  <si>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</si>
  <si>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</si>
  <si>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</si>
  <si>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</si>
  <si>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</si>
  <si>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</si>
  <si>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</si>
  <si>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</si>
  <si>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</si>
  <si>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</si>
  <si>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</si>
  <si>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</si>
  <si>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</si>
  <si>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</si>
  <si>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</si>
  <si>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</si>
  <si>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</si>
  <si>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</si>
  <si>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</si>
  <si>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</si>
  <si>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</si>
  <si>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</si>
  <si>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</si>
  <si>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</si>
  <si>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</si>
  <si>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</si>
  <si>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</si>
  <si>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</si>
  <si>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</si>
  <si>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</si>
  <si>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</si>
  <si>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</si>
  <si>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</si>
  <si>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</si>
  <si>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</si>
  <si>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</si>
  <si>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</si>
  <si>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</si>
  <si>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</si>
  <si>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</si>
  <si>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</si>
  <si>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</si>
  <si>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</si>
  <si>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</si>
  <si>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</si>
  <si>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</si>
  <si>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</si>
  <si>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</si>
  <si>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</si>
  <si>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</si>
  <si>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</si>
  <si>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</si>
  <si>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</si>
  <si>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</si>
  <si>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</si>
  <si>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</si>
  <si>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</si>
  <si>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</si>
  <si>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</si>
  <si>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</si>
  <si>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</si>
  <si>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</si>
  <si>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</si>
  <si>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</si>
  <si>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</si>
  <si>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</si>
  <si>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</si>
  <si>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</si>
  <si>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</si>
  <si>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</si>
  <si>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</si>
  <si>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</si>
  <si>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</si>
  <si>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</si>
  <si>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</si>
  <si>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</si>
  <si>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</si>
  <si>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</si>
  <si>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</si>
  <si>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</si>
  <si>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</si>
  <si>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</si>
  <si>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</si>
  <si>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</si>
  <si>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</si>
  <si>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</si>
  <si>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</si>
  <si>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</si>
  <si>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</si>
  <si>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</si>
  <si>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</si>
  <si>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</si>
  <si>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</si>
  <si>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</si>
  <si>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</si>
  <si>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</si>
  <si>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</si>
  <si>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</si>
  <si>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</si>
  <si>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</si>
  <si>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</si>
  <si>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</si>
  <si>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</si>
  <si>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</si>
  <si>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</si>
  <si>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</si>
  <si>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</si>
  <si>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</si>
  <si>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</si>
  <si>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</si>
  <si>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</si>
  <si>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</si>
  <si>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</si>
  <si>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</si>
  <si>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</si>
  <si>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</si>
  <si>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</si>
  <si>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</si>
  <si>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</si>
  <si>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</si>
  <si>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</si>
  <si>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</si>
  <si>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</si>
  <si>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</si>
  <si>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</si>
  <si>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</si>
  <si>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</si>
  <si>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</si>
  <si>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</si>
  <si>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</si>
  <si>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</si>
  <si>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</si>
  <si>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</si>
  <si>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</si>
  <si>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</si>
  <si>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</si>
  <si>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</si>
  <si>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</si>
  <si>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</si>
  <si>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</si>
  <si>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</si>
  <si>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</si>
  <si>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</si>
  <si>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</si>
  <si>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</si>
  <si>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</si>
  <si>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</si>
  <si>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</si>
  <si>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</si>
  <si>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</si>
  <si>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</si>
  <si>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</si>
  <si>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</si>
  <si>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</si>
  <si>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</si>
  <si>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</si>
  <si>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</si>
  <si>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</si>
  <si>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</si>
  <si>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</si>
  <si>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</si>
  <si>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</si>
  <si>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</si>
  <si>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</si>
  <si>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</si>
  <si>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</si>
  <si>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</si>
  <si>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</si>
  <si>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</si>
  <si>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</si>
  <si>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</si>
  <si>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</si>
  <si>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</si>
  <si>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</si>
  <si>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</si>
  <si>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</si>
  <si>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</si>
  <si>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</si>
  <si>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</si>
  <si>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</si>
  <si>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</si>
  <si>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</si>
  <si>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</si>
  <si>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</si>
  <si>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</si>
  <si>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</si>
  <si>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</si>
  <si>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</si>
  <si>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</si>
  <si>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</si>
  <si>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</si>
  <si>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</si>
  <si>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</si>
  <si>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</si>
  <si>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</si>
  <si>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</si>
  <si>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</si>
  <si>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</si>
  <si>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</si>
  <si>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</si>
  <si>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</si>
  <si>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</si>
  <si>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</si>
  <si>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</si>
  <si>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</si>
  <si>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</si>
  <si>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</si>
  <si>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</si>
  <si>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</si>
  <si>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</si>
  <si>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</si>
  <si>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</si>
  <si>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</si>
  <si>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</si>
  <si>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</si>
  <si>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</si>
  <si>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</si>
  <si>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</si>
  <si>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</si>
  <si>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</si>
  <si>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</si>
  <si>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</si>
  <si>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</si>
  <si>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</si>
  <si>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</si>
  <si>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</si>
  <si>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</si>
  <si>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</si>
  <si>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</si>
  <si>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</si>
  <si>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</si>
  <si>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</si>
  <si>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</si>
  <si>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</si>
  <si>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</si>
  <si>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</si>
  <si>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</si>
  <si>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</si>
  <si>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</si>
  <si>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</si>
  <si>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</si>
  <si>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</si>
  <si>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</si>
  <si>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</si>
  <si>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</si>
  <si>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</si>
  <si>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</si>
  <si>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</si>
  <si>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</si>
  <si>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</si>
  <si>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</si>
  <si>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</si>
  <si>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</si>
  <si>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</si>
  <si>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</si>
  <si>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</si>
  <si>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</si>
  <si>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</si>
  <si>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</si>
  <si>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</si>
  <si>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</si>
  <si>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</si>
  <si>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</si>
  <si>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</si>
  <si>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</si>
  <si>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</si>
  <si>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</si>
  <si>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</si>
  <si>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</si>
  <si>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</si>
  <si>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</si>
  <si>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</si>
  <si>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</si>
  <si>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</si>
  <si>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</si>
  <si>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</si>
  <si>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</si>
  <si>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</si>
  <si>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</si>
  <si>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</si>
  <si>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</si>
  <si>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</si>
  <si>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</si>
  <si>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</si>
  <si>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</si>
  <si>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</si>
  <si>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</si>
  <si>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</si>
  <si>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</si>
  <si>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</si>
  <si>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</si>
  <si>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</si>
  <si>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</si>
  <si>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</si>
  <si>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</si>
  <si>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</si>
  <si>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</si>
  <si>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</si>
  <si>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</si>
  <si>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</si>
  <si>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</si>
  <si>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</si>
  <si>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</si>
  <si>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</si>
  <si>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</si>
  <si>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</si>
  <si>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</si>
  <si>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</si>
  <si>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</si>
  <si>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</si>
  <si>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</si>
  <si>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</si>
  <si>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</si>
  <si>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</si>
  <si>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</si>
  <si>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</si>
  <si>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</si>
  <si>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</si>
  <si>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</si>
  <si>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</si>
  <si>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</si>
  <si>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</si>
  <si>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</si>
  <si>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</si>
  <si>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</si>
  <si>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</si>
  <si>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</si>
  <si>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</si>
  <si>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</si>
  <si>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</si>
  <si>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</si>
  <si>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</si>
  <si>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</si>
  <si>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</si>
  <si>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</si>
  <si>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</si>
  <si>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</si>
  <si>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</si>
  <si>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</si>
  <si>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</si>
  <si>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</si>
  <si>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</si>
  <si>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</si>
  <si>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</si>
  <si>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</si>
  <si>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</si>
  <si>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</si>
  <si>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</si>
  <si>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</si>
  <si>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</si>
  <si>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</si>
  <si>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</si>
  <si>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</si>
  <si>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</si>
  <si>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</si>
  <si>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</si>
  <si>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</si>
  <si>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</si>
  <si>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</si>
  <si>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</si>
  <si>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</si>
  <si>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</si>
  <si>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</si>
  <si>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</si>
  <si>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</si>
  <si>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</si>
  <si>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</si>
  <si>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</si>
  <si>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</si>
  <si>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</si>
  <si>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</si>
  <si>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</si>
  <si>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</si>
  <si>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</si>
  <si>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</si>
  <si>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</si>
  <si>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</si>
  <si>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</si>
  <si>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</si>
  <si>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</si>
  <si>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</si>
  <si>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</si>
  <si>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</si>
  <si>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</si>
  <si>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</si>
  <si>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</si>
  <si>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</si>
  <si>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</si>
  <si>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</si>
  <si>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</si>
  <si>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</si>
  <si>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</si>
  <si>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</si>
  <si>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</si>
  <si>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</si>
  <si>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</si>
  <si>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</si>
  <si>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</si>
  <si>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</si>
  <si>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</si>
  <si>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</si>
  <si>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</si>
  <si>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</si>
  <si>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</si>
  <si>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</si>
  <si>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</si>
  <si>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</si>
  <si>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</si>
  <si>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</si>
  <si>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</si>
  <si>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</si>
  <si>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</si>
  <si>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</si>
  <si>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</si>
  <si>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</si>
  <si>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</si>
  <si>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</si>
  <si>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</si>
  <si>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</si>
  <si>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</si>
  <si>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</si>
  <si>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</si>
  <si>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</si>
  <si>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</si>
  <si>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</si>
  <si>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</si>
  <si>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</si>
  <si>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</si>
  <si>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</si>
  <si>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</si>
  <si>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</si>
  <si>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</si>
  <si>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</si>
  <si>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</si>
  <si>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</si>
  <si>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</si>
  <si>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</si>
  <si>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</si>
  <si>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</si>
  <si>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</si>
  <si>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</si>
  <si>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</si>
  <si>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</si>
  <si>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</si>
  <si>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</si>
  <si>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</si>
  <si>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</si>
  <si>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</si>
  <si>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</si>
  <si>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</si>
  <si>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</si>
  <si>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</si>
  <si>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</si>
  <si>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</si>
  <si>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</si>
  <si>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</si>
  <si>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</si>
  <si>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</si>
  <si>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</si>
  <si>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</si>
  <si>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</si>
  <si>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</si>
  <si>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</si>
  <si>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</si>
  <si>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</si>
  <si>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</si>
  <si>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</si>
  <si>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</si>
  <si>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</si>
  <si>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</si>
  <si>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</si>
  <si>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</si>
  <si>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</si>
  <si>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</si>
  <si>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</si>
  <si>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</si>
  <si>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</si>
  <si>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</si>
  <si>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</si>
  <si>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</si>
  <si>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</si>
  <si>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</si>
  <si>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</si>
  <si>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</si>
  <si>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</si>
  <si>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</si>
  <si>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</si>
  <si>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</si>
  <si>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</si>
  <si>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</si>
  <si>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</si>
  <si>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</si>
  <si>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</si>
  <si>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</si>
  <si>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</si>
  <si>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</si>
  <si>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</si>
  <si>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</si>
  <si>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</si>
  <si>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</si>
  <si>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</si>
  <si>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</si>
  <si>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</si>
  <si>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</si>
  <si>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</si>
  <si>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</si>
  <si>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</si>
  <si>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</si>
  <si>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</si>
  <si>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</si>
  <si>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</si>
  <si>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</si>
  <si>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</si>
  <si>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</si>
  <si>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</si>
  <si>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</si>
  <si>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</si>
  <si>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</si>
  <si>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</si>
  <si>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</si>
  <si>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</si>
  <si>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</si>
  <si>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</si>
  <si>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</si>
  <si>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</si>
  <si>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</si>
  <si>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</si>
  <si>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</si>
  <si>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</si>
  <si>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</si>
  <si>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</si>
  <si>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</si>
  <si>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</si>
  <si>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</si>
  <si>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</si>
  <si>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</si>
  <si>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</si>
  <si>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</si>
  <si>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</si>
  <si>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</si>
  <si>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</si>
  <si>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</si>
  <si>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</si>
  <si>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</si>
  <si>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</si>
  <si>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</si>
  <si>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</si>
  <si>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</si>
  <si>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</si>
  <si>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</si>
  <si>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</si>
  <si>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</si>
  <si>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</si>
  <si>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</si>
  <si>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</si>
  <si>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</si>
  <si>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</si>
  <si>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</si>
  <si>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</si>
  <si>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</si>
  <si>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</si>
  <si>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</si>
  <si>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</si>
  <si>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</si>
  <si>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</si>
  <si>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</si>
  <si>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</si>
  <si>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</si>
  <si>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</si>
  <si>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</si>
  <si>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</si>
  <si>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</si>
  <si>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</si>
  <si>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</si>
  <si>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</si>
  <si>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</si>
  <si>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</si>
  <si>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</si>
  <si>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</si>
  <si>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</si>
  <si>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</si>
  <si>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</si>
  <si>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</si>
  <si>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</si>
  <si>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</si>
  <si>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</si>
  <si>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</si>
  <si>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</si>
  <si>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</si>
  <si>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</si>
  <si>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</si>
  <si>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</si>
  <si>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</si>
  <si>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</si>
  <si>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</si>
  <si>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</si>
  <si>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</si>
  <si>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</si>
  <si>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</si>
  <si>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</si>
  <si>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</si>
  <si>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</si>
  <si>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</si>
  <si>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</si>
  <si>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</si>
  <si>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</si>
  <si>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</si>
  <si>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</si>
  <si>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</si>
  <si>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</si>
  <si>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</si>
  <si>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</si>
  <si>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</si>
  <si>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</si>
  <si>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</si>
  <si>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</si>
  <si>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</si>
  <si>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</si>
  <si>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</si>
  <si>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</si>
  <si>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</si>
  <si>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</si>
  <si>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</si>
  <si>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</si>
  <si>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</si>
  <si>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</si>
  <si>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</si>
  <si>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</si>
  <si>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</si>
  <si>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</si>
  <si>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</si>
  <si>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</si>
  <si>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</si>
  <si>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</si>
  <si>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</si>
  <si>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</si>
  <si>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</si>
  <si>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</si>
  <si>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</si>
  <si>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</si>
  <si>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</si>
  <si>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</si>
  <si>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</si>
  <si>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</si>
  <si>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</si>
  <si>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</si>
  <si>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</si>
  <si>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</si>
  <si>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</si>
  <si>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</si>
  <si>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</si>
  <si>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</si>
  <si>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</si>
  <si>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</si>
  <si>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</si>
  <si>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</si>
  <si>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</si>
  <si>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</si>
  <si>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</si>
  <si>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</si>
  <si>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</si>
  <si>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</si>
  <si>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</si>
  <si>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</si>
  <si>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</si>
  <si>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</si>
  <si>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</si>
  <si>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</si>
  <si>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</si>
  <si>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</si>
  <si>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</si>
  <si>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</si>
  <si>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</si>
  <si>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</si>
  <si>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</si>
  <si>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</si>
  <si>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</si>
  <si>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</si>
  <si>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</si>
  <si>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</si>
  <si>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</si>
  <si>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</si>
  <si>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</si>
  <si>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</si>
  <si>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</si>
  <si>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</si>
  <si>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</si>
  <si>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</si>
  <si>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</si>
  <si>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</si>
  <si>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</si>
  <si>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</si>
  <si>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</si>
  <si>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</si>
  <si>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</si>
  <si>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</si>
  <si>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</si>
  <si>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</si>
  <si>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</si>
  <si>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</si>
  <si>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</si>
  <si>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</si>
  <si>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</si>
  <si>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</si>
  <si>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</si>
  <si>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</si>
  <si>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</si>
  <si>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</si>
  <si>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</si>
  <si>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</si>
  <si>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</si>
  <si>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</si>
  <si>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</si>
  <si>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</si>
  <si>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</si>
  <si>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</si>
  <si>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</si>
  <si>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</si>
  <si>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</si>
  <si>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</si>
  <si>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</si>
  <si>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</si>
  <si>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</si>
  <si>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</si>
  <si>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</si>
  <si>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</si>
  <si>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</si>
  <si>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</si>
  <si>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</si>
  <si>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</si>
  <si>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</si>
  <si>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</si>
  <si>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</si>
  <si>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</si>
  <si>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</si>
  <si>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</si>
  <si>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</si>
  <si>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</si>
  <si>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</si>
  <si>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</si>
  <si>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</si>
  <si>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</si>
  <si>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</si>
  <si>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</si>
  <si>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</si>
  <si>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</si>
  <si>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</si>
  <si>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</si>
  <si>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</si>
  <si>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</si>
  <si>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</si>
  <si>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</si>
  <si>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</si>
  <si>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</si>
  <si>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</si>
  <si>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</si>
  <si>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</si>
  <si>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</si>
  <si>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</si>
  <si>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</si>
  <si>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</si>
  <si>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</si>
  <si>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</si>
  <si>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</si>
  <si>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</si>
  <si>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</si>
  <si>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</si>
  <si>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</si>
  <si>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</si>
  <si>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</si>
  <si>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</si>
  <si>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</si>
  <si>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</si>
  <si>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</si>
  <si>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</si>
  <si>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</si>
  <si>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</si>
  <si>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</si>
  <si>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</si>
  <si>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</si>
  <si>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</si>
  <si>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</si>
  <si>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</si>
  <si>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</si>
  <si>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</si>
  <si>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</si>
  <si>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</si>
  <si>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</si>
  <si>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</si>
  <si>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</si>
  <si>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</si>
  <si>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</si>
  <si>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</si>
  <si>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</si>
  <si>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</si>
  <si>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</si>
  <si>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</si>
  <si>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</si>
  <si>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</si>
  <si>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</si>
  <si>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</si>
  <si>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</si>
  <si>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</si>
  <si>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</si>
  <si>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</si>
  <si>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</si>
  <si>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</si>
  <si>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</si>
  <si>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</si>
  <si>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</si>
  <si>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</si>
  <si>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</si>
  <si>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</si>
  <si>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</si>
  <si>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</si>
  <si>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</si>
  <si>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</si>
  <si>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</si>
  <si>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</si>
  <si>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</si>
  <si>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</si>
  <si>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</si>
  <si>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</si>
  <si>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</si>
  <si>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</si>
  <si>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</si>
  <si>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</si>
  <si>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</si>
  <si>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</si>
  <si>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</si>
  <si>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</si>
  <si>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</si>
  <si>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</si>
  <si>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</si>
  <si>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</si>
  <si>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</si>
  <si>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</si>
  <si>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</si>
  <si>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</si>
  <si>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</si>
  <si>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</si>
  <si>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</si>
  <si>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</si>
  <si>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</si>
  <si>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</si>
  <si>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</si>
  <si>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</si>
  <si>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</si>
  <si>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</si>
  <si>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</si>
  <si>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</si>
  <si>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</si>
  <si>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</si>
  <si>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</si>
  <si>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</si>
  <si>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</si>
  <si>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</si>
  <si>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</si>
  <si>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</si>
  <si>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</si>
  <si>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</si>
  <si>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</si>
  <si>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</si>
  <si>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</si>
  <si>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</si>
  <si>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</si>
  <si>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</si>
  <si>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</si>
  <si>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</si>
  <si>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</si>
  <si>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</si>
  <si>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</si>
  <si>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</si>
  <si>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</si>
  <si>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</si>
  <si>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</si>
  <si>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</si>
  <si>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</si>
  <si>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</si>
  <si>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</si>
  <si>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</si>
  <si>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</si>
  <si>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</si>
  <si>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</si>
  <si>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</si>
  <si>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</si>
  <si>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</si>
  <si>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</si>
  <si>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</si>
  <si>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</si>
  <si>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</si>
  <si>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</si>
  <si>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</si>
  <si>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</si>
  <si>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</si>
  <si>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</si>
  <si>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</si>
  <si>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</si>
  <si>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</si>
  <si>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</si>
  <si>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</si>
  <si>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</si>
  <si>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</si>
  <si>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</si>
  <si>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</si>
  <si>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</si>
  <si>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</si>
  <si>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</si>
  <si>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</si>
  <si>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</si>
  <si>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</si>
  <si>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</si>
  <si>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</si>
  <si>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</si>
  <si>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</si>
  <si>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</si>
  <si>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</si>
  <si>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</si>
  <si>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</si>
  <si>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</si>
  <si>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</si>
  <si>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</si>
  <si>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</si>
  <si>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</si>
  <si>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</si>
  <si>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</si>
  <si>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</si>
  <si>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</si>
  <si>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</si>
  <si>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</si>
  <si>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</si>
  <si>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</si>
  <si>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</si>
  <si>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</si>
  <si>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</si>
  <si>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</si>
  <si>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</si>
  <si>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</si>
  <si>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</si>
  <si>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</si>
  <si>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</si>
  <si>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</si>
  <si>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</si>
  <si>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</si>
  <si>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</si>
  <si>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</si>
  <si>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</si>
  <si>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</si>
  <si>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</si>
  <si>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</si>
  <si>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</si>
  <si>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</si>
  <si>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</si>
  <si>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</si>
  <si>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</si>
  <si>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</si>
  <si>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</si>
  <si>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</si>
  <si>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</si>
  <si>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</si>
  <si>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</si>
  <si>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</si>
  <si>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</si>
  <si>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</si>
  <si>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</si>
  <si>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</si>
  <si>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</si>
  <si>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</si>
  <si>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</si>
  <si>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</si>
  <si>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</si>
  <si>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</si>
  <si>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</si>
  <si>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</si>
  <si>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</si>
  <si>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</si>
  <si>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</si>
  <si>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</si>
  <si>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</si>
  <si>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</si>
  <si>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</si>
  <si>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</si>
  <si>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</si>
  <si>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</si>
  <si>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</si>
  <si>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</si>
  <si>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</si>
  <si>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</si>
  <si>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</si>
  <si>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</si>
  <si>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</si>
  <si>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</si>
  <si>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</si>
  <si>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</si>
  <si>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</si>
  <si>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</si>
  <si>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</si>
  <si>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</si>
  <si>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</si>
  <si>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</si>
  <si>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</si>
  <si>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</si>
  <si>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</si>
  <si>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</si>
  <si>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</si>
  <si>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</si>
  <si>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</si>
  <si>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</si>
  <si>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</si>
  <si>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</si>
  <si>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</si>
  <si>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</si>
  <si>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</si>
  <si>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</si>
  <si>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</si>
  <si>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</si>
  <si>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</si>
  <si>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</si>
  <si>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</si>
  <si>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</si>
  <si>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</si>
  <si>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</si>
  <si>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</si>
  <si>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</si>
  <si>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</si>
  <si>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</si>
  <si>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</si>
  <si>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</si>
  <si>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</si>
  <si>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</si>
  <si>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</si>
  <si>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</si>
  <si>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</si>
  <si>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</si>
  <si>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</si>
  <si>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</si>
  <si>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</si>
  <si>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</si>
  <si>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</si>
  <si>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</si>
  <si>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</si>
  <si>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</si>
  <si>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</si>
  <si>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</si>
  <si>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</si>
  <si>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</si>
  <si>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</si>
  <si>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</si>
  <si>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</si>
  <si>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</si>
  <si>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</si>
  <si>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</si>
  <si>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</si>
  <si>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</si>
  <si>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</si>
  <si>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</si>
  <si>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</si>
  <si>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</si>
  <si>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</si>
  <si>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</si>
  <si>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</si>
  <si>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</si>
  <si>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</si>
  <si>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</si>
  <si>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</si>
  <si>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</si>
  <si>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</si>
  <si>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</si>
  <si>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</si>
  <si>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</si>
  <si>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</si>
  <si>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</si>
  <si>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</si>
  <si>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</si>
  <si>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</si>
  <si>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</si>
  <si>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</si>
  <si>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</si>
  <si>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</si>
  <si>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</si>
  <si>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</si>
  <si>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</si>
  <si>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</si>
  <si>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</si>
  <si>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</si>
  <si>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</si>
  <si>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</si>
  <si>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</si>
  <si>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</si>
  <si>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</si>
  <si>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</si>
  <si>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</si>
  <si>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</si>
  <si>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</si>
  <si>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</si>
  <si>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</si>
  <si>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</si>
  <si>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</si>
  <si>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</si>
  <si>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</si>
  <si>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</si>
  <si>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</si>
  <si>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</si>
  <si>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</si>
  <si>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</si>
  <si>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</si>
  <si>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</si>
  <si>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</si>
  <si>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</si>
  <si>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</si>
  <si>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</si>
  <si>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</si>
  <si>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</si>
  <si>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</si>
  <si>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</si>
  <si>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</si>
  <si>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</si>
  <si>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</si>
  <si>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</si>
  <si>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</si>
  <si>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</si>
  <si>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</si>
  <si>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</si>
  <si>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</si>
  <si>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</si>
  <si>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</si>
  <si>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</si>
  <si>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</si>
  <si>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</si>
  <si>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</si>
  <si>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</si>
  <si>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</si>
  <si>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</si>
  <si>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</si>
  <si>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</si>
  <si>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</si>
  <si>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</si>
  <si>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</si>
  <si>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</si>
  <si>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</si>
  <si>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</si>
  <si>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</si>
  <si>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</si>
  <si>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</si>
  <si>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</si>
  <si>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</si>
  <si>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</si>
  <si>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</si>
  <si>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</si>
  <si>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</si>
  <si>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</si>
  <si>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</si>
  <si>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</si>
  <si>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</si>
  <si>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</si>
  <si>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</si>
  <si>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</si>
  <si>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</si>
  <si>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</si>
  <si>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</si>
  <si>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</si>
  <si>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</si>
  <si>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</si>
  <si>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</si>
  <si>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</si>
  <si>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</si>
  <si>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</si>
  <si>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</si>
  <si>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</si>
  <si>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</si>
  <si>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</si>
  <si>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</si>
  <si>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</si>
  <si>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</si>
  <si>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</si>
  <si>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</si>
  <si>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</si>
  <si>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</si>
  <si>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</si>
  <si>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</si>
  <si>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</si>
  <si>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</si>
  <si>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</si>
  <si>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</si>
  <si>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</si>
  <si>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</si>
  <si>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</si>
  <si>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</si>
  <si>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</si>
  <si>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</si>
  <si>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</si>
  <si>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</si>
  <si>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</si>
  <si>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</si>
  <si>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</si>
  <si>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</si>
  <si>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</si>
  <si>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</si>
  <si>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</si>
  <si>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</si>
  <si>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</si>
  <si>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</si>
  <si>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</si>
  <si>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</si>
  <si>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</si>
  <si>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</si>
  <si>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</si>
  <si>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</si>
  <si>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</si>
  <si>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</si>
  <si>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</si>
  <si>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</si>
  <si>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</si>
  <si>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</si>
  <si>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</si>
  <si>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</si>
  <si>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</si>
  <si>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</si>
  <si>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</si>
  <si>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</si>
  <si>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</si>
  <si>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</si>
  <si>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</si>
  <si>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</si>
  <si>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</si>
  <si>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</si>
  <si>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</si>
  <si>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</si>
  <si>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</si>
  <si>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</si>
  <si>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</si>
  <si>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</si>
  <si>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</si>
  <si>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</si>
  <si>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</si>
  <si>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</si>
  <si>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</si>
  <si>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</si>
  <si>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</si>
  <si>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</si>
  <si>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</si>
  <si>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</si>
  <si>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</si>
  <si>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</si>
  <si>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</si>
  <si>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</si>
  <si>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</si>
  <si>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</si>
  <si>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</si>
  <si>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</si>
  <si>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</si>
  <si>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</si>
  <si>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</si>
  <si>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</si>
  <si>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</si>
  <si>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</si>
  <si>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</si>
  <si>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</si>
  <si>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</si>
  <si>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</si>
  <si>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</si>
  <si>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</si>
  <si>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</si>
  <si>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</si>
  <si>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</si>
  <si>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</si>
  <si>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</si>
  <si>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</si>
  <si>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</si>
  <si>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</si>
  <si>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</si>
  <si>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</si>
  <si>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</si>
  <si>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</si>
  <si>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</si>
  <si>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</si>
  <si>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</si>
  <si>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</si>
  <si>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</si>
  <si>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</si>
  <si>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</si>
  <si>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</si>
  <si>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</si>
  <si>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</si>
  <si>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</si>
  <si>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</si>
  <si>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</si>
  <si>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</si>
  <si>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</si>
  <si>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</si>
  <si>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</si>
  <si>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</si>
  <si>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</si>
  <si>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</si>
  <si>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</si>
  <si>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</si>
  <si>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</si>
  <si>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</si>
  <si>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</si>
  <si>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</si>
  <si>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</si>
  <si>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</si>
  <si>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</si>
  <si>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</si>
  <si>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</si>
  <si>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</si>
  <si>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</si>
  <si>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</si>
  <si>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</si>
  <si>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</si>
  <si>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</si>
  <si>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</si>
  <si>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</si>
  <si>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</si>
  <si>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</si>
  <si>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</si>
  <si>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</si>
  <si>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</si>
  <si>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</si>
  <si>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</si>
  <si>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</si>
  <si>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</si>
  <si>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</si>
  <si>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</si>
  <si>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</si>
  <si>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</si>
  <si>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</si>
  <si>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</si>
  <si>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</si>
  <si>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</si>
  <si>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</si>
  <si>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</si>
  <si>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</si>
  <si>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</si>
  <si>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</si>
  <si>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</si>
  <si>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</si>
  <si>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</si>
  <si>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</si>
  <si>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</si>
  <si>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</si>
  <si>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</si>
  <si>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</si>
  <si>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</si>
  <si>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</si>
  <si>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</si>
  <si>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</si>
  <si>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</si>
  <si>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</si>
  <si>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</si>
  <si>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</si>
  <si>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</si>
  <si>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</si>
  <si>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</si>
  <si>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</si>
  <si>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</si>
  <si>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</si>
  <si>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</si>
  <si>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</si>
  <si>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</si>
  <si>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</si>
  <si>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</si>
  <si>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</si>
  <si>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</si>
  <si>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</si>
  <si>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</si>
  <si>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</si>
  <si>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</si>
  <si>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</si>
  <si>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</si>
  <si>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</si>
  <si>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</si>
  <si>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</si>
  <si>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</si>
  <si>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</si>
  <si>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</si>
  <si>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</si>
  <si>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</si>
  <si>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</si>
  <si>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</si>
  <si>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</si>
  <si>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</si>
  <si>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</si>
  <si>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</si>
  <si>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</si>
  <si>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</si>
  <si>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</si>
  <si>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</si>
  <si>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</si>
  <si>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</si>
  <si>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</si>
  <si>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</si>
  <si>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</si>
  <si>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</si>
  <si>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</si>
  <si>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</si>
  <si>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</si>
  <si>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</si>
  <si>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</si>
  <si>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</si>
  <si>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</si>
  <si>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</si>
  <si>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</si>
  <si>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</si>
  <si>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</si>
  <si>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</si>
  <si>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</si>
  <si>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</si>
  <si>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</si>
  <si>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</si>
  <si>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</si>
  <si>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</si>
  <si>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</si>
  <si>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</si>
  <si>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</si>
  <si>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</si>
  <si>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</si>
  <si>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</si>
  <si>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</si>
  <si>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</si>
  <si>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</si>
  <si>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</si>
  <si>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</si>
  <si>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</si>
  <si>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</si>
  <si>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</si>
  <si>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</si>
  <si>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</si>
  <si>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</si>
  <si>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</si>
  <si>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</si>
  <si>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</si>
  <si>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</si>
  <si>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</si>
  <si>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</si>
  <si>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</si>
  <si>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</si>
  <si>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</si>
  <si>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</si>
  <si>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</si>
  <si>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</si>
  <si>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</si>
  <si>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</si>
  <si>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</si>
  <si>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</si>
  <si>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</si>
  <si>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</si>
  <si>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</si>
  <si>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</si>
  <si>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</si>
  <si>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</si>
  <si>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</si>
  <si>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</si>
  <si>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</si>
  <si>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</si>
  <si>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</si>
  <si>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</si>
  <si>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</si>
  <si>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</si>
  <si>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</si>
  <si>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</si>
  <si>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</si>
  <si>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</si>
  <si>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</si>
  <si>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</si>
  <si>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</si>
  <si>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</si>
  <si>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</si>
  <si>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</si>
  <si>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</si>
  <si>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</si>
  <si>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</si>
  <si>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</si>
  <si>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</si>
  <si>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</si>
  <si>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</si>
  <si>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</si>
  <si>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</si>
  <si>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</si>
  <si>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</si>
  <si>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</si>
  <si>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</si>
  <si>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</si>
  <si>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</si>
  <si>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</si>
  <si>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</si>
  <si>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</si>
  <si>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</si>
  <si>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</si>
  <si>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</si>
  <si>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</si>
  <si>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</si>
  <si>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</si>
  <si>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</si>
  <si>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</si>
  <si>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</si>
  <si>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</si>
  <si>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</si>
  <si>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</si>
  <si>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</si>
  <si>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</si>
  <si>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</si>
  <si>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</si>
  <si>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</si>
  <si>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</si>
  <si>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</si>
  <si>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</si>
  <si>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</si>
  <si>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</si>
  <si>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</si>
  <si>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</si>
  <si>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</si>
  <si>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</si>
  <si>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</si>
  <si>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</si>
  <si>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</si>
  <si>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</si>
  <si>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</si>
  <si>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</si>
  <si>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</si>
  <si>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</si>
  <si>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</si>
  <si>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</si>
  <si>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</si>
  <si>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</si>
  <si>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</si>
  <si>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</si>
  <si>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</si>
  <si>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</si>
  <si>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</si>
  <si>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</si>
  <si>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</si>
  <si>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</si>
  <si>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</si>
  <si>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</si>
  <si>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</si>
  <si>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</si>
  <si>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</si>
  <si>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</si>
  <si>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</si>
  <si>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</si>
  <si>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</si>
  <si>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</si>
  <si>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</si>
  <si>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</si>
  <si>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</si>
  <si>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</si>
  <si>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</si>
  <si>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</si>
  <si>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</si>
  <si>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</si>
  <si>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</si>
  <si>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</si>
  <si>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</si>
  <si>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</si>
  <si>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</si>
  <si>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</si>
  <si>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</si>
  <si>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</si>
  <si>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</si>
  <si>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</si>
  <si>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</si>
  <si>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</si>
  <si>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</si>
  <si>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</si>
  <si>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</si>
  <si>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</si>
  <si>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</si>
  <si>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</si>
  <si>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</si>
  <si>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</si>
  <si>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</si>
  <si>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</si>
  <si>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</si>
  <si>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</si>
  <si>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</si>
  <si>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</si>
  <si>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</si>
  <si>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</si>
  <si>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</si>
  <si>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</si>
  <si>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</si>
  <si>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</si>
  <si>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</si>
  <si>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</si>
  <si>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</si>
  <si>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</si>
  <si>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</si>
  <si>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</si>
  <si>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</si>
  <si>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</si>
  <si>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</si>
  <si>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</si>
  <si>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</si>
  <si>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</si>
  <si>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</si>
  <si>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</si>
  <si>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</si>
  <si>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</si>
  <si>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</si>
  <si>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</si>
  <si>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</si>
  <si>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</si>
  <si>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</si>
  <si>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</si>
  <si>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</si>
  <si>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</si>
  <si>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</si>
  <si>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</si>
  <si>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</si>
  <si>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</si>
  <si>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</si>
  <si>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</si>
  <si>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</si>
  <si>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</si>
  <si>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</si>
  <si>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</si>
  <si>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</si>
  <si>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</si>
  <si>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</si>
  <si>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</si>
  <si>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</si>
  <si>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</si>
  <si>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</si>
  <si>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</si>
  <si>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</si>
  <si>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</si>
  <si>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</si>
  <si>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</si>
  <si>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</si>
  <si>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</si>
  <si>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</si>
  <si>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</si>
  <si>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</si>
  <si>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</si>
  <si>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</si>
  <si>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</si>
  <si>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</si>
  <si>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</si>
  <si>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</si>
  <si>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</si>
  <si>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</si>
  <si>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</si>
  <si>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</si>
  <si>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</si>
  <si>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</si>
  <si>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</si>
  <si>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</si>
  <si>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</si>
  <si>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</si>
  <si>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</si>
  <si>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</si>
  <si>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</si>
  <si>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</si>
  <si>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</si>
  <si>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</si>
  <si>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</si>
  <si>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</si>
  <si>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</si>
  <si>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</si>
  <si>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</si>
  <si>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</si>
  <si>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</si>
  <si>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</si>
  <si>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</si>
  <si>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</si>
  <si>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</si>
  <si>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</si>
  <si>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</si>
  <si>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</si>
  <si>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</si>
  <si>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</si>
  <si>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</si>
  <si>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</si>
  <si>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</si>
  <si>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</si>
  <si>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</si>
  <si>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</si>
  <si>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</si>
  <si>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</si>
  <si>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</si>
  <si>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</si>
  <si>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</si>
  <si>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</si>
  <si>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</si>
  <si>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</si>
  <si>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</si>
  <si>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</si>
  <si>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</si>
  <si>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</si>
  <si>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</si>
  <si>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</si>
  <si>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</si>
  <si>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</si>
  <si>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</si>
  <si>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</si>
  <si>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</si>
  <si>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</si>
  <si>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</si>
  <si>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</si>
  <si>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</si>
  <si>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</si>
  <si>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</si>
  <si>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</si>
  <si>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</si>
  <si>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</si>
  <si>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</si>
  <si>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</si>
  <si>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</si>
  <si>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</si>
  <si>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</si>
  <si>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</si>
  <si>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</si>
  <si>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</si>
  <si>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</si>
  <si>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</si>
  <si>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</si>
  <si>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</si>
  <si>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</si>
  <si>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</si>
  <si>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</si>
  <si>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</si>
  <si>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</si>
  <si>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</si>
  <si>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</si>
  <si>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</si>
  <si>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</si>
  <si>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</si>
  <si>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</si>
  <si>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</si>
  <si>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</si>
  <si>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</si>
  <si>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</si>
  <si>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</si>
  <si>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</si>
  <si>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</si>
  <si>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</si>
  <si>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</si>
  <si>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</si>
  <si>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</si>
  <si>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</si>
  <si>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</si>
  <si>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</si>
  <si>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</si>
  <si>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</si>
  <si>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</si>
  <si>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</si>
  <si>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</si>
  <si>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</si>
  <si>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</si>
  <si>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</si>
  <si>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</si>
  <si>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</si>
  <si>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</si>
  <si>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</si>
  <si>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</si>
  <si>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</si>
  <si>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</si>
  <si>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</si>
  <si>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</si>
  <si>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</si>
  <si>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</si>
  <si>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</si>
  <si>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</si>
  <si>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</si>
  <si>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</si>
  <si>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</si>
  <si>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</si>
  <si>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</si>
  <si>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</si>
  <si>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</si>
  <si>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</si>
  <si>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</si>
  <si>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</si>
  <si>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</si>
  <si>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</si>
  <si>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</si>
  <si>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</si>
  <si>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</si>
  <si>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</si>
  <si>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</si>
  <si>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</si>
  <si>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</si>
  <si>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</si>
  <si>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</si>
  <si>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</si>
  <si>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</si>
  <si>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</si>
  <si>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</si>
  <si>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</si>
  <si>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</si>
  <si>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</si>
  <si>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</si>
  <si>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</si>
  <si>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</si>
  <si>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</si>
  <si>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</si>
  <si>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</si>
  <si>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</si>
  <si>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</si>
  <si>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</si>
  <si>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</si>
  <si>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</si>
  <si>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</si>
  <si>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</si>
  <si>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</si>
  <si>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</si>
  <si>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</si>
  <si>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</si>
  <si>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</si>
  <si>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</si>
  <si>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</si>
  <si>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</si>
  <si>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</si>
  <si>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</si>
  <si>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</si>
  <si>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</si>
  <si>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</si>
  <si>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</si>
  <si>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</si>
  <si>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</si>
  <si>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</si>
  <si>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</si>
  <si>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</si>
  <si>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</si>
  <si>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</si>
  <si>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</si>
  <si>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</si>
  <si>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</si>
  <si>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</si>
  <si>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</si>
  <si>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</si>
  <si>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</si>
  <si>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</si>
  <si>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</si>
  <si>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</si>
  <si>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</si>
  <si>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</si>
  <si>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</si>
  <si>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</si>
  <si>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</si>
  <si>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</si>
  <si>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</si>
  <si>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</si>
  <si>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</si>
  <si>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</si>
  <si>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</si>
  <si>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</si>
  <si>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</si>
  <si>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</si>
  <si>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</si>
  <si>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</si>
  <si>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</si>
  <si>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</si>
  <si>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</si>
  <si>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</si>
  <si>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</si>
  <si>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</si>
  <si>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</si>
  <si>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</si>
  <si>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</si>
  <si>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</si>
  <si>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</si>
  <si>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</si>
  <si>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</si>
  <si>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</si>
  <si>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</si>
  <si>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</si>
  <si>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</si>
  <si>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</si>
  <si>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</si>
  <si>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</si>
  <si>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</si>
  <si>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</si>
  <si>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</si>
  <si>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</si>
  <si>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</si>
  <si>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</si>
  <si>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</si>
  <si>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</si>
  <si>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</si>
  <si>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</si>
  <si>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</si>
  <si>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</si>
  <si>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</si>
  <si>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</si>
  <si>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</si>
  <si>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</si>
  <si>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</si>
  <si>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</si>
  <si>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</si>
  <si>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</si>
  <si>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</si>
  <si>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</si>
  <si>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</si>
  <si>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</si>
  <si>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</si>
  <si>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</si>
  <si>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</si>
  <si>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</si>
  <si>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</si>
  <si>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</si>
  <si>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</si>
  <si>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</si>
  <si>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</si>
  <si>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</si>
  <si>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</si>
  <si>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</si>
  <si>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</si>
  <si>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</si>
  <si>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</si>
  <si>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</si>
  <si>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</si>
  <si>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</si>
  <si>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</si>
  <si>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</si>
  <si>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</si>
  <si>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</si>
  <si>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</si>
  <si>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</si>
  <si>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</si>
  <si>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</si>
  <si>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</si>
  <si>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</si>
  <si>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</si>
  <si>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</si>
  <si>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</si>
  <si>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</si>
  <si>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</si>
  <si>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</si>
  <si>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</si>
  <si>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</si>
  <si>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</si>
  <si>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</si>
  <si>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</si>
  <si>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</si>
  <si>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</si>
  <si>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</si>
  <si>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</si>
  <si>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</si>
  <si>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</si>
  <si>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</si>
  <si>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</si>
  <si>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</si>
  <si>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</si>
  <si>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</si>
  <si>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</si>
  <si>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</si>
  <si>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</si>
  <si>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</si>
  <si>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</si>
  <si>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</si>
  <si>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</si>
  <si>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</si>
  <si>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</si>
  <si>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</si>
  <si>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</si>
  <si>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</si>
  <si>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</si>
  <si>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</si>
  <si>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</si>
  <si>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</si>
  <si>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</si>
  <si>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</si>
  <si>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</si>
  <si>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</si>
  <si>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</si>
  <si>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</si>
  <si>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</si>
  <si>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</si>
  <si>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</si>
  <si>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</si>
  <si>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</si>
  <si>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</si>
  <si>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</si>
  <si>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</si>
  <si>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</si>
  <si>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</si>
  <si>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</si>
  <si>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</si>
  <si>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</si>
  <si>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</si>
  <si>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</si>
  <si>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</si>
  <si>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</si>
  <si>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</si>
  <si>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</si>
  <si>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</si>
  <si>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</si>
  <si>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</si>
  <si>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</si>
  <si>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</si>
  <si>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</si>
  <si>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</si>
  <si>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</si>
  <si>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</si>
  <si>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</si>
  <si>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</si>
  <si>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</si>
  <si>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</si>
  <si>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</si>
  <si>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</si>
  <si>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</si>
  <si>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</si>
  <si>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</si>
  <si>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</si>
  <si>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</si>
  <si>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</si>
  <si>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</si>
  <si>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</si>
  <si>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</si>
  <si>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</si>
  <si>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</si>
  <si>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</si>
  <si>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</si>
  <si>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</si>
  <si>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</si>
  <si>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</si>
  <si>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</si>
  <si>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</si>
  <si>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</si>
  <si>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</si>
  <si>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</si>
  <si>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</si>
  <si>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</si>
  <si>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</si>
  <si>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</si>
  <si>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</si>
  <si>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</si>
  <si>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</si>
  <si>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</si>
  <si>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</si>
  <si>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</si>
  <si>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</si>
  <si>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</si>
  <si>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</si>
  <si>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</si>
  <si>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</si>
  <si>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</si>
  <si>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</si>
  <si>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</si>
  <si>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</si>
  <si>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</si>
  <si>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</si>
  <si>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</si>
  <si>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</si>
  <si>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</si>
  <si>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</si>
  <si>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</si>
  <si>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</si>
  <si>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</si>
  <si>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</si>
  <si>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</si>
  <si>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</si>
  <si>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</si>
  <si>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</si>
  <si>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</si>
  <si>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</si>
  <si>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</si>
  <si>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</si>
  <si>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</si>
  <si>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</si>
  <si>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</si>
  <si>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</si>
  <si>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</si>
  <si>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</si>
  <si>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</si>
  <si>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</si>
  <si>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</si>
  <si>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</si>
  <si>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</si>
  <si>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</si>
  <si>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</si>
  <si>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</si>
  <si>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</si>
  <si>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</si>
  <si>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</si>
  <si>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</si>
  <si>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</si>
  <si>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</si>
  <si>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</si>
  <si>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</si>
  <si>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</si>
  <si>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</si>
  <si>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</si>
  <si>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</si>
  <si>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</si>
  <si>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</si>
  <si>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</si>
  <si>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</si>
  <si>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</si>
  <si>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</si>
  <si>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</si>
  <si>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</si>
  <si>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</si>
  <si>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</si>
  <si>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</si>
  <si>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</si>
  <si>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</si>
  <si>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</si>
  <si>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</si>
  <si>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</si>
  <si>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</si>
  <si>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</si>
  <si>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</si>
  <si>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</si>
  <si>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</si>
  <si>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</si>
  <si>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</si>
  <si>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</si>
  <si>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</si>
  <si>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</si>
  <si>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</si>
  <si>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</si>
  <si>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</si>
  <si>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</si>
  <si>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</si>
  <si>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</si>
  <si>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</si>
  <si>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</si>
  <si>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</si>
  <si>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</si>
  <si>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</si>
  <si>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</si>
  <si>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</si>
  <si>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</si>
  <si>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</si>
  <si>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</si>
  <si>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</si>
  <si>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</si>
  <si>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</si>
  <si>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</si>
  <si>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</si>
  <si>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</si>
  <si>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</si>
  <si>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</si>
  <si>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</si>
  <si>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</si>
  <si>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</si>
  <si>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</si>
  <si>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</si>
  <si>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</si>
  <si>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</si>
  <si>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</si>
  <si>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</si>
  <si>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</si>
  <si>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</si>
  <si>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</si>
  <si>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</si>
  <si>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</si>
  <si>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</si>
  <si>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</si>
  <si>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</si>
  <si>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</si>
  <si>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</si>
  <si>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</si>
  <si>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</si>
  <si>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</si>
  <si>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</si>
  <si>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</si>
  <si>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</si>
  <si>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</si>
  <si>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</si>
  <si>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</si>
  <si>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</si>
  <si>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</si>
  <si>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</si>
  <si>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</si>
  <si>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</si>
  <si>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</si>
  <si>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</si>
  <si>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</si>
  <si>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</si>
  <si>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</si>
  <si>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</si>
  <si>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</si>
  <si>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</si>
  <si>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</si>
  <si>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</si>
  <si>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</si>
  <si>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</si>
  <si>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</si>
  <si>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</si>
  <si>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</si>
  <si>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</si>
  <si>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</si>
  <si>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</si>
  <si>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</si>
  <si>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</si>
  <si>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</si>
  <si>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</si>
  <si>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</si>
  <si>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</si>
  <si>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</si>
  <si>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</si>
  <si>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</si>
  <si>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</si>
  <si>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</si>
  <si>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</si>
  <si>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</si>
  <si>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</si>
  <si>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</si>
  <si>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</si>
  <si>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</si>
  <si>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</si>
  <si>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</si>
  <si>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</si>
  <si>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</si>
  <si>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</si>
  <si>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</si>
  <si>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</si>
  <si>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</si>
  <si>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</si>
  <si>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</si>
  <si>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</si>
  <si>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</si>
  <si>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</si>
  <si>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</si>
  <si>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</si>
  <si>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</si>
  <si>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</si>
  <si>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</si>
  <si>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</si>
  <si>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</si>
  <si>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</si>
  <si>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</si>
  <si>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</si>
  <si>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</si>
  <si>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</si>
  <si>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</si>
  <si>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</si>
  <si>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</si>
  <si>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</si>
  <si>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</si>
  <si>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</si>
  <si>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</si>
  <si>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</si>
  <si>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</si>
  <si>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</si>
  <si>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</si>
  <si>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</si>
  <si>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</si>
  <si>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</si>
  <si>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</si>
  <si>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</si>
  <si>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</si>
  <si>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</si>
  <si>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</si>
  <si>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</si>
  <si>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</si>
  <si>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</si>
  <si>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</si>
  <si>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</si>
  <si>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</si>
  <si>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</si>
  <si>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</si>
  <si>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</si>
  <si>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</si>
  <si>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</si>
  <si>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</si>
  <si>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</si>
  <si>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</si>
  <si>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</si>
  <si>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</si>
  <si>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</si>
  <si>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</si>
  <si>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</si>
  <si>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</si>
  <si>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</si>
  <si>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</si>
  <si>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</si>
  <si>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</si>
  <si>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</si>
  <si>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</si>
  <si>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</si>
  <si>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</si>
  <si>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</si>
  <si>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</si>
  <si>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</si>
  <si>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</si>
  <si>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</si>
  <si>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</si>
  <si>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</si>
  <si>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</si>
  <si>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</si>
  <si>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</si>
  <si>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</si>
  <si>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</si>
  <si>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</si>
  <si>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</si>
  <si>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</si>
  <si>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</si>
  <si>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</si>
  <si>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</si>
  <si>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</si>
  <si>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</si>
  <si>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</si>
  <si>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</si>
  <si>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</si>
  <si>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</si>
  <si>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</si>
  <si>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</si>
  <si>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</si>
  <si>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</si>
  <si>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</si>
  <si>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</si>
  <si>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</si>
  <si>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</si>
  <si>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</si>
  <si>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</si>
  <si>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</si>
  <si>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</si>
  <si>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</si>
  <si>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</si>
  <si>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</si>
  <si>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</si>
  <si>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</si>
  <si>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</si>
  <si>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</si>
  <si>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</si>
  <si>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</si>
  <si>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</si>
  <si>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</si>
  <si>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</si>
  <si>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</si>
  <si>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</si>
  <si>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</si>
  <si>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</si>
  <si>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</si>
  <si>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</si>
  <si>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</si>
  <si>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</si>
  <si>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</si>
  <si>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</si>
  <si>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</si>
  <si>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</si>
  <si>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</si>
  <si>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</si>
  <si>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</si>
  <si>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</si>
  <si>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</si>
  <si>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</si>
  <si>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</si>
  <si>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</si>
  <si>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</si>
  <si>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</si>
  <si>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</si>
  <si>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</si>
  <si>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</si>
  <si>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</si>
  <si>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</si>
  <si>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</si>
  <si>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</si>
  <si>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</si>
  <si>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</si>
  <si>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</si>
  <si>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</si>
  <si>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</si>
  <si>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</si>
  <si>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</si>
  <si>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</si>
  <si>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</si>
  <si>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</si>
  <si>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</si>
  <si>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</si>
  <si>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</si>
  <si>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</si>
  <si>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</si>
  <si>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</si>
  <si>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</si>
  <si>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</si>
  <si>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</si>
  <si>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</si>
  <si>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</si>
  <si>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</si>
  <si>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</si>
  <si>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</si>
  <si>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</si>
  <si>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</si>
  <si>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</si>
  <si>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</si>
  <si>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</si>
  <si>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</si>
  <si>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</si>
  <si>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</si>
  <si>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</si>
  <si>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</si>
  <si>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</si>
  <si>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</si>
  <si>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</si>
  <si>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</si>
  <si>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</si>
  <si>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</si>
  <si>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</si>
  <si>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</si>
  <si>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</si>
  <si>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</si>
  <si>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</si>
  <si>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</si>
  <si>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</si>
  <si>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</si>
  <si>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</si>
  <si>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</si>
  <si>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</si>
  <si>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</si>
  <si>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</si>
  <si>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</si>
  <si>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</si>
  <si>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</si>
  <si>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</si>
  <si>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</si>
  <si>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</si>
  <si>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</si>
  <si>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</si>
  <si>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</si>
  <si>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</si>
  <si>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</si>
  <si>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</si>
  <si>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</si>
  <si>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</si>
  <si>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</si>
  <si>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</si>
  <si>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</si>
  <si>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</si>
  <si>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</si>
  <si>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</si>
  <si>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</si>
  <si>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</si>
  <si>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</si>
  <si>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</si>
  <si>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</si>
  <si>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</si>
  <si>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</si>
  <si>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</si>
  <si>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</si>
  <si>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</si>
  <si>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</si>
  <si>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</si>
  <si>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</si>
  <si>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</si>
  <si>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</si>
  <si>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</si>
  <si>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</si>
  <si>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</si>
  <si>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</si>
  <si>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</si>
  <si>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</si>
  <si>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</si>
  <si>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</si>
  <si>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</si>
  <si>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</si>
  <si>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</si>
  <si>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</si>
  <si>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</si>
  <si>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</si>
  <si>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</si>
  <si>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</si>
  <si>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</si>
  <si>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</si>
  <si>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</si>
  <si>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</si>
  <si>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</si>
  <si>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</si>
  <si>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</si>
  <si>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</si>
  <si>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</si>
  <si>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</si>
  <si>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</si>
  <si>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</si>
  <si>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</si>
  <si>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</si>
  <si>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</si>
  <si>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</si>
  <si>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</si>
  <si>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</si>
  <si>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</si>
  <si>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</si>
  <si>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</si>
  <si>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</si>
  <si>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</si>
  <si>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</si>
  <si>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</si>
  <si>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</si>
  <si>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</si>
  <si>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</si>
  <si>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</si>
  <si>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</si>
  <si>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</si>
  <si>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</si>
  <si>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</si>
  <si>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</si>
  <si>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</si>
  <si>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</si>
  <si>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</si>
  <si>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</si>
  <si>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</si>
  <si>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</si>
  <si>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</si>
  <si>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</si>
  <si>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</si>
  <si>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</si>
  <si>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</si>
  <si>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</si>
  <si>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</si>
  <si>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</si>
  <si>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</si>
  <si>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</si>
  <si>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</si>
  <si>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</si>
  <si>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</si>
  <si>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</si>
  <si>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</si>
  <si>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</si>
  <si>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</si>
  <si>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</si>
  <si>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</si>
  <si>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</si>
  <si>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</si>
  <si>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</si>
  <si>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</si>
  <si>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</si>
  <si>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</si>
  <si>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</si>
  <si>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</si>
  <si>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</si>
  <si>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</si>
  <si>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</si>
  <si>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</si>
  <si>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</si>
  <si>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</si>
  <si>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</si>
  <si>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</si>
  <si>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</si>
  <si>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</si>
  <si>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</si>
  <si>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</si>
  <si>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</si>
  <si>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</si>
  <si>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</si>
  <si>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</si>
  <si>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</si>
  <si>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</si>
  <si>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</si>
  <si>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</si>
  <si>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</si>
  <si>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</si>
  <si>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</si>
  <si>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</si>
  <si>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</si>
  <si>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</si>
  <si>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</si>
  <si>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</si>
  <si>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</si>
  <si>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</si>
  <si>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</si>
  <si>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</si>
  <si>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</si>
  <si>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</si>
  <si>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</si>
  <si>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</si>
  <si>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</si>
  <si>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</si>
  <si>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</si>
  <si>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</si>
  <si>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</si>
  <si>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</si>
  <si>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</si>
  <si>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</si>
  <si>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</si>
  <si>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</si>
  <si>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</si>
  <si>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</si>
  <si>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</si>
  <si>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</si>
  <si>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</si>
  <si>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</si>
  <si>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</si>
  <si>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</si>
  <si>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</si>
  <si>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</si>
  <si>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</si>
  <si>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</si>
  <si>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</si>
  <si>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</si>
  <si>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</si>
  <si>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</si>
  <si>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</si>
  <si>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</si>
  <si>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</si>
  <si>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</si>
  <si>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</si>
  <si>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</si>
  <si>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</si>
  <si>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</si>
  <si>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</si>
  <si>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</si>
  <si>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</si>
  <si>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</si>
  <si>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</si>
  <si>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</si>
  <si>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</si>
  <si>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</si>
  <si>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</si>
  <si>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</si>
  <si>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</si>
  <si>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</si>
  <si>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</si>
  <si>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</si>
  <si>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</si>
  <si>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</si>
  <si>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</si>
  <si>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</si>
  <si>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</si>
  <si>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</si>
  <si>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</si>
  <si>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</si>
  <si>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</si>
  <si>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</si>
  <si>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</si>
  <si>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</si>
  <si>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</si>
  <si>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</si>
  <si>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</si>
  <si>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</si>
  <si>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</si>
  <si>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</si>
  <si>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</si>
  <si>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</si>
  <si>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</si>
  <si>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</si>
  <si>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</si>
  <si>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</si>
  <si>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</si>
  <si>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</si>
  <si>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</si>
  <si>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</si>
  <si>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</si>
  <si>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</si>
  <si>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</si>
  <si>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</si>
  <si>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</si>
  <si>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</si>
  <si>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</si>
  <si>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</si>
  <si>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</si>
  <si>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</si>
  <si>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</si>
  <si>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</si>
  <si>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</si>
  <si>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</si>
  <si>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</si>
  <si>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</si>
  <si>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</si>
  <si>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</si>
  <si>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</si>
  <si>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</si>
  <si>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</si>
  <si>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</si>
  <si>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</si>
  <si>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</si>
  <si>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</si>
  <si>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</si>
  <si>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</si>
  <si>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</si>
  <si>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</si>
  <si>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</si>
  <si>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</si>
  <si>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</si>
  <si>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</si>
  <si>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</si>
  <si>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</si>
  <si>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</si>
  <si>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</si>
  <si>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</si>
  <si>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</si>
  <si>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</si>
  <si>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</si>
  <si>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</si>
  <si>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</si>
  <si>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</si>
  <si>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</si>
  <si>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</si>
  <si>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</si>
  <si>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</si>
  <si>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</si>
  <si>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</si>
  <si>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</si>
  <si>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</si>
  <si>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</si>
  <si>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</si>
  <si>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</si>
  <si>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</si>
  <si>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</si>
  <si>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</si>
  <si>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</si>
  <si>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</si>
  <si>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</si>
  <si>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</si>
  <si>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</si>
  <si>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</si>
  <si>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</si>
  <si>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</si>
  <si>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</si>
  <si>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</si>
  <si>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</si>
  <si>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</si>
  <si>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</si>
  <si>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</si>
  <si>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</si>
  <si>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</si>
  <si>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</si>
  <si>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</si>
  <si>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</si>
  <si>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</si>
  <si>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</si>
  <si>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</si>
  <si>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</si>
  <si>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</si>
  <si>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</si>
  <si>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</si>
  <si>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</si>
  <si>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</si>
  <si>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</si>
  <si>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</si>
  <si>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</si>
  <si>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</si>
  <si>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</si>
  <si>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</si>
  <si>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</si>
  <si>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</si>
  <si>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</si>
  <si>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</si>
  <si>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</si>
  <si>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</si>
  <si>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</si>
  <si>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</si>
  <si>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</si>
  <si>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</si>
  <si>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</si>
  <si>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</si>
  <si>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</si>
  <si>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</si>
  <si>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</si>
  <si>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</si>
  <si>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</si>
  <si>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</si>
  <si>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</si>
  <si>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</si>
  <si>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</si>
  <si>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</si>
  <si>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</si>
  <si>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</si>
  <si>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</si>
  <si>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</si>
  <si>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</si>
  <si>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</si>
  <si>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</si>
  <si>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</si>
  <si>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</si>
  <si>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</si>
  <si>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</si>
  <si>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</si>
  <si>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</si>
  <si>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</si>
  <si>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</si>
  <si>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</si>
  <si>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</si>
  <si>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</si>
  <si>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</si>
  <si>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</si>
  <si>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</si>
  <si>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</si>
  <si>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</si>
  <si>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</si>
  <si>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</si>
  <si>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</si>
  <si>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</si>
  <si>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</si>
  <si>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</si>
  <si>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</si>
  <si>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</si>
  <si>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</si>
  <si>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</si>
  <si>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</si>
  <si>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</si>
  <si>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</si>
  <si>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</si>
  <si>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</si>
  <si>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</si>
  <si>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</si>
  <si>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</si>
  <si>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</si>
  <si>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</si>
  <si>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</si>
  <si>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</si>
  <si>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</si>
  <si>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</si>
  <si>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</si>
  <si>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</si>
  <si>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</si>
  <si>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</si>
  <si>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</si>
  <si>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</si>
  <si>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</si>
  <si>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</si>
  <si>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</si>
  <si>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</si>
  <si>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</si>
  <si>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</si>
  <si>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</si>
  <si>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</si>
  <si>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</si>
  <si>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</si>
  <si>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</si>
  <si>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</si>
  <si>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</si>
  <si>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</si>
  <si>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</si>
  <si>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</si>
  <si>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</si>
  <si>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</si>
  <si>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</si>
  <si>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</si>
  <si>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</si>
  <si>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</si>
  <si>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</si>
  <si>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</si>
  <si>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</si>
  <si>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</si>
  <si>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</si>
  <si>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</si>
  <si>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</si>
  <si>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</si>
  <si>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</si>
  <si>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</si>
  <si>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</si>
  <si>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</si>
  <si>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</si>
  <si>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</si>
  <si>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</si>
  <si>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</si>
  <si>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</si>
  <si>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</si>
  <si>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</si>
  <si>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</si>
  <si>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</si>
  <si>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</si>
  <si>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</si>
  <si>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</si>
  <si>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</si>
  <si>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</si>
  <si>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</si>
  <si>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</si>
  <si>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</si>
  <si>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</si>
  <si>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</si>
  <si>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</si>
  <si>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</si>
  <si>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</si>
  <si>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</si>
  <si>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</si>
  <si>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</si>
  <si>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</si>
  <si>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</si>
  <si>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</si>
  <si>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</si>
  <si>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</si>
  <si>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</si>
  <si>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</si>
  <si>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</si>
  <si>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</si>
  <si>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</si>
  <si>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</si>
  <si>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</si>
  <si>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</si>
  <si>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</si>
  <si>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</si>
  <si>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</si>
  <si>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</si>
  <si>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</si>
  <si>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</si>
  <si>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</si>
  <si>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</si>
  <si>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</si>
  <si>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</si>
  <si>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</si>
  <si>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</si>
  <si>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</si>
  <si>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</si>
  <si>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</si>
  <si>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</si>
  <si>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</si>
  <si>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</si>
  <si>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</si>
  <si>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</si>
  <si>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</si>
  <si>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</si>
  <si>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</si>
  <si>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</si>
  <si>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</si>
  <si>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</si>
  <si>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</si>
  <si>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</si>
  <si>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</si>
  <si>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</si>
  <si>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</si>
  <si>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</si>
  <si>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</si>
  <si>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</si>
  <si>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</si>
  <si>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</si>
  <si>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</si>
  <si>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</si>
  <si>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</si>
  <si>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</si>
  <si>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</si>
  <si>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</si>
  <si>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</si>
  <si>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</si>
  <si>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</si>
  <si>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</si>
  <si>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</si>
  <si>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</si>
  <si>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</si>
  <si>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</si>
  <si>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</si>
  <si>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</si>
  <si>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</si>
  <si>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</si>
  <si>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</si>
  <si>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</si>
  <si>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</si>
  <si>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</si>
  <si>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</si>
  <si>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</si>
  <si>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</si>
  <si>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</si>
  <si>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</si>
  <si>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</si>
  <si>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</si>
  <si>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</si>
  <si>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</si>
  <si>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</si>
  <si>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</si>
  <si>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</si>
  <si>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</si>
  <si>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</si>
  <si>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</si>
  <si>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</si>
  <si>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</si>
  <si>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</si>
  <si>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</si>
  <si>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</si>
  <si>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</si>
  <si>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</si>
  <si>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</si>
  <si>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</si>
  <si>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</si>
  <si>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</si>
  <si>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</si>
  <si>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</si>
  <si>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</si>
  <si>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</si>
  <si>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</si>
  <si>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</si>
  <si>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</si>
  <si>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</si>
  <si>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</si>
  <si>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</si>
  <si>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</si>
  <si>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</si>
  <si>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</si>
  <si>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</si>
  <si>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</si>
  <si>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</si>
  <si>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</si>
  <si>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</si>
  <si>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</si>
  <si>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</si>
  <si>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</si>
  <si>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</si>
  <si>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</si>
  <si>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</si>
  <si>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</si>
  <si>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</si>
  <si>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</si>
  <si>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</si>
  <si>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</si>
  <si>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</si>
  <si>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</si>
  <si>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</si>
  <si>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</si>
  <si>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</si>
  <si>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</si>
  <si>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</si>
  <si>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</si>
  <si>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</si>
  <si>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</si>
  <si>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</si>
  <si>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</si>
  <si>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</si>
  <si>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</si>
  <si>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</si>
  <si>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</si>
  <si>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</si>
  <si>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</si>
  <si>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</si>
  <si>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</si>
  <si>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</si>
  <si>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</si>
  <si>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</si>
  <si>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</si>
  <si>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</si>
  <si>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</si>
  <si>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</si>
  <si>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</si>
  <si>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</si>
  <si>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</si>
  <si>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</si>
  <si>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</si>
  <si>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</si>
  <si>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</si>
  <si>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</si>
  <si>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</si>
  <si>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</si>
  <si>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</si>
  <si>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</si>
  <si>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</si>
  <si>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</si>
  <si>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</si>
  <si>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</si>
  <si>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</si>
  <si>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</si>
  <si>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</si>
  <si>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</si>
  <si>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</si>
  <si>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</si>
  <si>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</si>
  <si>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</si>
  <si>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</si>
  <si>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</si>
  <si>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</si>
  <si>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</si>
  <si>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</si>
  <si>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</si>
  <si>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</si>
  <si>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</si>
  <si>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</si>
  <si>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</si>
  <si>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</si>
  <si>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</si>
  <si>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</si>
  <si>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</si>
  <si>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</si>
  <si>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</si>
  <si>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</si>
  <si>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</si>
  <si>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</si>
  <si>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</si>
  <si>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</si>
  <si>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</si>
  <si>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</si>
  <si>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</si>
  <si>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</si>
  <si>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</si>
  <si>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</si>
  <si>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</si>
  <si>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</si>
  <si>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</si>
  <si>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</si>
  <si>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</si>
  <si>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</si>
  <si>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</si>
  <si>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</si>
  <si>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</si>
  <si>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</si>
  <si>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</si>
  <si>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</si>
  <si>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</si>
  <si>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</si>
  <si>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</si>
  <si>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</si>
  <si>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</si>
  <si>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</si>
  <si>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</si>
  <si>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</si>
  <si>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</si>
  <si>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</si>
  <si>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</si>
  <si>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</si>
  <si>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</si>
  <si>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</si>
  <si>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</si>
  <si>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</si>
  <si>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</si>
  <si>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</si>
  <si>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</si>
  <si>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</si>
  <si>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</si>
  <si>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</si>
  <si>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</si>
  <si>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</si>
  <si>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</si>
  <si>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</si>
  <si>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</si>
  <si>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</si>
  <si>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</si>
  <si>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</si>
  <si>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</si>
  <si>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</si>
  <si>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</si>
  <si>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</si>
  <si>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</si>
  <si>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</si>
  <si>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</si>
  <si>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</si>
  <si>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</si>
  <si>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</si>
  <si>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</si>
  <si>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</si>
  <si>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</si>
  <si>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</si>
  <si>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</si>
  <si>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</si>
  <si>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</si>
  <si>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</si>
  <si>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</si>
  <si>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</si>
  <si>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</si>
  <si>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</si>
  <si>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</si>
  <si>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</si>
  <si>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</si>
  <si>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</si>
  <si>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</si>
  <si>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</si>
  <si>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</si>
  <si>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</si>
  <si>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</si>
  <si>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</si>
  <si>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</si>
  <si>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</si>
  <si>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</si>
  <si>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</si>
  <si>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</si>
  <si>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</si>
  <si>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</si>
  <si>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</si>
  <si>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</si>
  <si>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</si>
  <si>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</si>
  <si>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</si>
  <si>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</si>
  <si>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</si>
  <si>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</si>
  <si>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</si>
  <si>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</si>
  <si>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</si>
  <si>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</si>
  <si>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</si>
  <si>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</si>
  <si>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</si>
  <si>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</si>
  <si>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</si>
  <si>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</si>
  <si>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</si>
  <si>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</si>
  <si>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</si>
  <si>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</si>
  <si>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</si>
  <si>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</si>
  <si>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</si>
  <si>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</si>
  <si>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</si>
  <si>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</si>
  <si>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</si>
  <si>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</si>
  <si>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</si>
  <si>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</si>
  <si>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</si>
  <si>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</si>
  <si>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</si>
  <si>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</si>
  <si>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</si>
  <si>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</si>
  <si>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</si>
  <si>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</si>
  <si>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</si>
  <si>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</si>
  <si>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</si>
  <si>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</si>
  <si>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</si>
  <si>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</si>
  <si>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</si>
  <si>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</si>
  <si>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</si>
  <si>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</si>
  <si>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</si>
  <si>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</si>
  <si>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</si>
  <si>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</si>
  <si>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</si>
  <si>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</si>
  <si>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</si>
  <si>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</si>
  <si>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</si>
  <si>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</si>
  <si>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</si>
  <si>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</si>
  <si>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</si>
  <si>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</si>
  <si>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</si>
  <si>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</si>
  <si>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</si>
  <si>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</si>
  <si>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</si>
  <si>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</si>
  <si>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</si>
  <si>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</si>
  <si>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</si>
  <si>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</si>
  <si>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</si>
  <si>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</si>
  <si>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</si>
  <si>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</si>
  <si>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</si>
  <si>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</si>
  <si>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</si>
  <si>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</si>
  <si>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</si>
  <si>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</si>
  <si>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</si>
  <si>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</si>
  <si>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</si>
  <si>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</si>
  <si>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</si>
  <si>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</si>
  <si>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</si>
  <si>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</si>
  <si>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</si>
  <si>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</si>
  <si>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</si>
  <si>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</si>
  <si>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</si>
  <si>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</si>
  <si>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</si>
  <si>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</si>
  <si>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</si>
  <si>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</si>
  <si>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</si>
  <si>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</si>
  <si>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</si>
  <si>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</si>
  <si>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</si>
  <si>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</si>
  <si>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</si>
  <si>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</si>
  <si>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</si>
  <si>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</si>
  <si>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</si>
  <si>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</si>
  <si>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</si>
  <si>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</si>
  <si>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</si>
  <si>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</si>
  <si>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</si>
  <si>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</si>
  <si>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</si>
  <si>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</si>
  <si>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</si>
  <si>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</si>
  <si>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</si>
  <si>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</si>
  <si>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</si>
  <si>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</si>
  <si>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</si>
  <si>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</si>
  <si>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</si>
  <si>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</si>
  <si>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</si>
  <si>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</si>
  <si>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</si>
  <si>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</si>
  <si>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</si>
  <si>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</si>
  <si>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</si>
  <si>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</si>
  <si>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</si>
  <si>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</si>
  <si>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</si>
  <si>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</si>
  <si>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</si>
  <si>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</si>
  <si>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</si>
  <si>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</si>
  <si>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</si>
  <si>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</si>
  <si>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</si>
  <si>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</si>
  <si>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</si>
  <si>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</si>
  <si>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</si>
  <si>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</si>
  <si>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</si>
  <si>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</si>
  <si>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</si>
  <si>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</si>
  <si>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</si>
  <si>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</si>
  <si>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</si>
  <si>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</si>
  <si>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</si>
  <si>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</si>
  <si>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</si>
  <si>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</si>
  <si>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</si>
  <si>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</si>
  <si>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</si>
  <si>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</si>
  <si>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</si>
  <si>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</si>
  <si>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</si>
  <si>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</si>
  <si>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</si>
  <si>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</si>
  <si>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</si>
  <si>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</si>
  <si>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</si>
  <si>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</si>
  <si>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</si>
  <si>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</si>
  <si>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</si>
  <si>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</si>
  <si>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</si>
  <si>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</si>
  <si>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</si>
  <si>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</si>
  <si>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</si>
  <si>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</si>
  <si>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</si>
  <si>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</si>
  <si>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</si>
  <si>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</si>
  <si>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</si>
  <si>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</si>
  <si>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</si>
  <si>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</si>
  <si>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</si>
  <si>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</si>
  <si>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</si>
  <si>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</si>
  <si>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</si>
  <si>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</si>
  <si>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</si>
  <si>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</si>
  <si>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</si>
  <si>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</si>
  <si>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</si>
  <si>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</si>
  <si>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</si>
  <si>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</si>
  <si>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</si>
  <si>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</si>
  <si>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</si>
  <si>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</si>
  <si>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</si>
  <si>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</si>
  <si>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</si>
  <si>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</si>
  <si>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</si>
  <si>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</si>
  <si>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</si>
  <si>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</si>
  <si>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</si>
  <si>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</si>
  <si>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</si>
  <si>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</si>
  <si>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</si>
  <si>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</si>
  <si>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</si>
  <si>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</si>
  <si>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</si>
  <si>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</si>
  <si>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</si>
  <si>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</si>
  <si>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</si>
  <si>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</si>
  <si>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</si>
  <si>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</si>
  <si>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</si>
  <si>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</si>
  <si>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</si>
  <si>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</si>
  <si>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</si>
  <si>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</si>
  <si>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</si>
  <si>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</si>
  <si>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</si>
  <si>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</si>
  <si>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</si>
  <si>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</si>
  <si>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</si>
  <si>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</si>
  <si>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</si>
  <si>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</si>
  <si>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</si>
  <si>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</si>
  <si>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</si>
  <si>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</si>
  <si>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</si>
  <si>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</si>
  <si>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</si>
  <si>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</si>
  <si>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</si>
  <si>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</si>
  <si>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</si>
  <si>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</si>
  <si>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</si>
  <si>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</si>
  <si>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</si>
  <si>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</si>
  <si>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</si>
  <si>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</si>
  <si>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</si>
  <si>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</si>
  <si>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</si>
  <si>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</si>
  <si>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</si>
  <si>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</si>
  <si>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</si>
  <si>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</si>
  <si>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</si>
  <si>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</si>
  <si>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</si>
  <si>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</si>
  <si>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</si>
  <si>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</si>
  <si>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</si>
  <si>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</si>
  <si>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</si>
  <si>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</si>
  <si>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</si>
  <si>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</si>
  <si>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</si>
  <si>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</si>
  <si>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</si>
  <si>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</si>
  <si>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</si>
  <si>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</si>
  <si>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</si>
  <si>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</si>
  <si>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</si>
  <si>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</si>
  <si>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</si>
  <si>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</si>
  <si>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</si>
  <si>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</si>
  <si>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</si>
  <si>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</si>
  <si>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</si>
  <si>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</si>
  <si>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</si>
  <si>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</si>
  <si>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</si>
  <si>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</si>
  <si>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</si>
  <si>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</si>
  <si>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</si>
  <si>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</si>
  <si>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</si>
  <si>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</si>
  <si>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</si>
  <si>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</si>
  <si>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</si>
  <si>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</si>
  <si>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</si>
  <si>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</si>
  <si>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</si>
  <si>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</si>
  <si>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</si>
  <si>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</si>
  <si>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</si>
  <si>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</si>
  <si>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</si>
  <si>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</si>
  <si>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</si>
  <si>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</si>
  <si>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</si>
  <si>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</si>
  <si>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</si>
  <si>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</si>
  <si>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</si>
  <si>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</si>
  <si>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</si>
  <si>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</si>
  <si>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</si>
  <si>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</si>
  <si>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</si>
  <si>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</si>
  <si>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</si>
  <si>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</si>
  <si>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</si>
  <si>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</si>
  <si>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</si>
  <si>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</si>
  <si>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</si>
  <si>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</si>
  <si>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</si>
  <si>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</si>
  <si>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</si>
  <si>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</si>
  <si>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</si>
  <si>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</si>
  <si>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</si>
  <si>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</si>
  <si>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</si>
  <si>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</si>
  <si>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</si>
  <si>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</si>
  <si>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</si>
  <si>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</si>
  <si>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</si>
  <si>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</si>
  <si>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</si>
  <si>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</si>
  <si>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</si>
  <si>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</si>
  <si>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</si>
  <si>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</si>
  <si>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</si>
  <si>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</si>
  <si>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</si>
  <si>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</si>
  <si>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</si>
  <si>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</si>
  <si>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</si>
  <si>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</si>
  <si>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</si>
  <si>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</si>
  <si>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</si>
  <si>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</si>
  <si>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</si>
  <si>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</si>
  <si>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</si>
  <si>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</si>
  <si>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</si>
  <si>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</si>
  <si>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</si>
  <si>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</si>
  <si>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</si>
  <si>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</si>
  <si>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</si>
  <si>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</si>
  <si>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</si>
  <si>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</si>
  <si>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</si>
  <si>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</si>
  <si>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</si>
  <si>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</si>
  <si>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</si>
  <si>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</si>
  <si>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</si>
  <si>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</si>
  <si>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</si>
  <si>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</si>
  <si>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</si>
  <si>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</si>
  <si>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</si>
  <si>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</si>
  <si>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</si>
  <si>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</si>
  <si>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</si>
  <si>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</si>
  <si>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</si>
  <si>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</si>
  <si>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</si>
  <si>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</si>
  <si>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</si>
  <si>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</si>
  <si>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</si>
  <si>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</si>
  <si>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</si>
  <si>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</si>
  <si>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</si>
  <si>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</si>
  <si>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</si>
  <si>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</si>
  <si>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</si>
  <si>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</si>
  <si>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</si>
  <si>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</si>
  <si>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</si>
  <si>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</si>
  <si>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</si>
  <si>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</si>
  <si>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</si>
  <si>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</si>
  <si>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</si>
  <si>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</si>
  <si>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</si>
  <si>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</si>
  <si>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</si>
  <si>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</si>
  <si>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</si>
  <si>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</si>
  <si>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</si>
  <si>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</si>
  <si>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</si>
  <si>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</si>
  <si>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</si>
  <si>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</si>
  <si>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</si>
  <si>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</si>
  <si>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</si>
  <si>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</si>
  <si>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</si>
  <si>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</si>
  <si>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</si>
  <si>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</si>
  <si>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</si>
  <si>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</si>
  <si>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</si>
  <si>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</si>
  <si>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</si>
  <si>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</si>
  <si>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</si>
  <si>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</si>
  <si>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</si>
  <si>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</si>
  <si>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</si>
  <si>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</si>
  <si>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</si>
  <si>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</si>
  <si>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</si>
  <si>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</si>
  <si>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</si>
  <si>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</si>
  <si>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</si>
  <si>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</si>
  <si>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</si>
  <si>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</si>
  <si>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</si>
  <si>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</si>
  <si>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</si>
  <si>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</si>
  <si>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</si>
  <si>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</si>
  <si>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</si>
  <si>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</si>
  <si>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</si>
  <si>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</si>
  <si>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</si>
  <si>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</si>
  <si>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</si>
  <si>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</si>
  <si>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</si>
  <si>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</si>
  <si>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</si>
  <si>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</si>
  <si>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</si>
  <si>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</si>
  <si>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</si>
  <si>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</si>
  <si>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</si>
  <si>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</si>
  <si>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</si>
  <si>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</si>
  <si>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</si>
  <si>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</si>
  <si>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</si>
  <si>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</si>
  <si>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</si>
  <si>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</si>
  <si>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</si>
  <si>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</si>
  <si>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</si>
  <si>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</si>
  <si>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</si>
  <si>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</si>
  <si>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</si>
  <si>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</si>
  <si>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</si>
  <si>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</si>
  <si>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</si>
  <si>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</si>
  <si>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</si>
  <si>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</si>
  <si>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</si>
  <si>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</si>
  <si>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</si>
  <si>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</si>
  <si>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</si>
  <si>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</si>
  <si>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</si>
  <si>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</si>
  <si>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</si>
  <si>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</si>
  <si>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</si>
  <si>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</si>
  <si>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</si>
  <si>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</si>
  <si>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</si>
  <si>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</si>
  <si>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</si>
  <si>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</si>
  <si>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</si>
  <si>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</si>
  <si>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</si>
  <si>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</si>
  <si>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</si>
  <si>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</si>
  <si>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</si>
  <si>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</si>
  <si>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</si>
  <si>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</si>
  <si>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</si>
  <si>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</si>
  <si>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</si>
  <si>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</si>
  <si>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</si>
  <si>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</si>
  <si>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</si>
  <si>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</si>
  <si>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</si>
  <si>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</si>
  <si>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</si>
  <si>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</si>
  <si>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</si>
  <si>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</si>
  <si>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</si>
  <si>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</si>
  <si>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</si>
  <si>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</si>
  <si>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</si>
  <si>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</si>
  <si>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</si>
  <si>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</si>
  <si>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</si>
  <si>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</si>
  <si>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</si>
  <si>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</si>
  <si>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</si>
  <si>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</si>
  <si>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</si>
  <si>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</si>
  <si>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</si>
  <si>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</si>
  <si>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</si>
  <si>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</si>
  <si>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</si>
  <si>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</si>
  <si>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</si>
  <si>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</si>
  <si>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</si>
  <si>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</si>
  <si>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</si>
  <si>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</si>
  <si>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</si>
  <si>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</si>
  <si>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</si>
  <si>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</si>
  <si>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</si>
  <si>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</si>
  <si>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</si>
  <si>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</si>
  <si>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</si>
  <si>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</si>
  <si>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</si>
  <si>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</si>
  <si>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</si>
  <si>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</si>
  <si>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</si>
  <si>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</si>
  <si>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</si>
  <si>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</si>
  <si>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</si>
  <si>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</si>
  <si>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</si>
  <si>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</si>
  <si>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</si>
  <si>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</si>
  <si>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</si>
  <si>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</si>
  <si>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</si>
  <si>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</si>
  <si>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</si>
  <si>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</si>
  <si>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</si>
  <si>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</si>
  <si>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</si>
  <si>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</si>
  <si>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</si>
  <si>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</si>
  <si>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</si>
  <si>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</si>
  <si>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</si>
  <si>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</si>
  <si>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</si>
  <si>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</si>
  <si>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</si>
  <si>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</si>
  <si>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</si>
  <si>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</si>
  <si>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</si>
  <si>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</si>
  <si>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</si>
  <si>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</si>
  <si>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</si>
  <si>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</si>
  <si>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</si>
  <si>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</si>
  <si>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</si>
  <si>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</si>
  <si>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</si>
  <si>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</si>
  <si>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</si>
  <si>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</si>
  <si>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</si>
  <si>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</si>
  <si>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</si>
  <si>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</si>
  <si>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</si>
  <si>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</si>
  <si>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</si>
  <si>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</si>
  <si>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</si>
  <si>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</si>
  <si>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</si>
  <si>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</si>
  <si>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</si>
  <si>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</si>
  <si>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</si>
  <si>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</si>
  <si>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</si>
  <si>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</si>
  <si>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</si>
  <si>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</si>
  <si>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</si>
  <si>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</si>
  <si>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</si>
  <si>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</si>
  <si>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</si>
  <si>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</si>
  <si>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</si>
  <si>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</si>
  <si>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</si>
  <si>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</si>
  <si>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</si>
  <si>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</si>
  <si>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</si>
  <si>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</si>
  <si>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</si>
  <si>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</si>
  <si>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</si>
  <si>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</si>
  <si>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</si>
  <si>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</si>
  <si>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</si>
  <si>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</si>
  <si>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</si>
  <si>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</si>
  <si>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</si>
  <si>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</si>
  <si>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</si>
  <si>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</si>
  <si>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</si>
  <si>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</si>
  <si>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</si>
  <si>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</si>
  <si>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</si>
  <si>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</si>
  <si>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</si>
  <si>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</si>
  <si>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</si>
  <si>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</si>
  <si>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</si>
  <si>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</si>
  <si>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</si>
  <si>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</si>
  <si>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</si>
  <si>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</si>
  <si>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</si>
  <si>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</si>
  <si>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</si>
  <si>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</si>
  <si>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</si>
  <si>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</si>
  <si>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</si>
  <si>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</si>
  <si>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</si>
  <si>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</si>
  <si>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</si>
  <si>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</si>
  <si>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</si>
  <si>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</si>
  <si>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</si>
  <si>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</si>
  <si>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</si>
  <si>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</si>
  <si>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</si>
  <si>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</si>
  <si>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</si>
  <si>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</si>
  <si>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</si>
  <si>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</si>
  <si>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</si>
  <si>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</si>
  <si>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</si>
  <si>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</si>
  <si>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</si>
  <si>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</si>
  <si>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</si>
  <si>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</si>
  <si>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</si>
  <si>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</si>
  <si>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</si>
  <si>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</si>
  <si>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</si>
  <si>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</si>
  <si>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</si>
  <si>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</si>
  <si>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</si>
  <si>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</si>
  <si>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</si>
  <si>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</si>
  <si>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</si>
  <si>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</si>
  <si>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</si>
  <si>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</si>
  <si>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</si>
  <si>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</si>
  <si>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</si>
  <si>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</si>
  <si>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</si>
  <si>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</si>
  <si>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</si>
  <si>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</si>
  <si>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</si>
  <si>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</si>
  <si>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</si>
  <si>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</si>
  <si>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</si>
  <si>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</si>
  <si>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</si>
  <si>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</si>
  <si>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</si>
  <si>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</si>
  <si>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</si>
  <si>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</si>
  <si>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</si>
  <si>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</si>
  <si>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</si>
  <si>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</si>
  <si>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</si>
  <si>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</si>
  <si>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</si>
  <si>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</si>
  <si>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</si>
  <si>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</si>
  <si>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</si>
  <si>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</si>
  <si>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</si>
  <si>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</si>
  <si>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</si>
  <si>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</si>
  <si>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</si>
  <si>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</si>
  <si>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</si>
  <si>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</si>
  <si>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</si>
  <si>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</si>
  <si>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</si>
  <si>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</si>
  <si>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</si>
  <si>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</si>
  <si>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</si>
  <si>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</si>
  <si>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</si>
  <si>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</si>
  <si>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</si>
  <si>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</si>
  <si>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</si>
  <si>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</si>
  <si>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</si>
  <si>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</si>
  <si>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</si>
  <si>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</si>
  <si>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</si>
  <si>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</si>
  <si>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</si>
  <si>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</si>
  <si>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</si>
  <si>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</si>
  <si>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</si>
  <si>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</si>
  <si>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</si>
  <si>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</si>
  <si>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</si>
  <si>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</si>
  <si>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</si>
  <si>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</si>
  <si>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</si>
  <si>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</si>
  <si>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</si>
  <si>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</si>
  <si>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</si>
  <si>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</si>
  <si>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</si>
  <si>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</si>
  <si>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</si>
  <si>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</si>
  <si>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</si>
  <si>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</si>
  <si>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</si>
  <si>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</si>
  <si>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</si>
  <si>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</si>
  <si>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</si>
  <si>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</si>
  <si>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</si>
  <si>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</si>
  <si>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</si>
  <si>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</si>
  <si>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</si>
  <si>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</si>
  <si>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</si>
  <si>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</si>
  <si>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</si>
  <si>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</si>
  <si>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</si>
  <si>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</si>
  <si>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</si>
  <si>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</si>
  <si>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</si>
  <si>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</si>
  <si>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</si>
  <si>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</si>
  <si>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</si>
  <si>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</si>
  <si>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</si>
  <si>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</si>
  <si>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</si>
  <si>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</si>
  <si>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</si>
  <si>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</si>
  <si>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</si>
  <si>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</si>
  <si>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</si>
  <si>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</si>
  <si>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</si>
  <si>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</si>
  <si>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</si>
  <si>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</si>
  <si>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</si>
  <si>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</si>
  <si>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</si>
  <si>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</si>
  <si>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</si>
  <si>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</si>
  <si>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</si>
  <si>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</si>
  <si>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</si>
  <si>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</si>
  <si>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</si>
  <si>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</si>
  <si>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</si>
  <si>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</si>
  <si>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</si>
  <si>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</si>
  <si>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</si>
  <si>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</si>
  <si>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</si>
  <si>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</si>
  <si>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</si>
  <si>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</si>
  <si>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</si>
  <si>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</si>
  <si>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</si>
  <si>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</si>
  <si>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</si>
  <si>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</si>
  <si>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</si>
  <si>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</si>
  <si>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</si>
  <si>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</si>
  <si>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</si>
  <si>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</si>
  <si>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</si>
  <si>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</si>
  <si>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</si>
  <si>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</si>
  <si>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</si>
  <si>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</si>
  <si>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</si>
  <si>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</si>
  <si>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</si>
  <si>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</si>
  <si>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</si>
  <si>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</si>
  <si>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</si>
  <si>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</si>
  <si>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</si>
  <si>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</si>
  <si>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</si>
  <si>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</si>
  <si>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</si>
  <si>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</si>
  <si>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</si>
  <si>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</si>
  <si>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</si>
  <si>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</si>
  <si>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</si>
  <si>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</si>
  <si>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</si>
  <si>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</si>
  <si>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</si>
  <si>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</si>
  <si>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</si>
  <si>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</si>
  <si>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</si>
  <si>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</si>
  <si>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</si>
  <si>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</si>
  <si>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</si>
  <si>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</si>
  <si>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</si>
  <si>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</si>
  <si>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</si>
  <si>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</si>
  <si>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</si>
  <si>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</si>
  <si>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</si>
  <si>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</si>
  <si>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</si>
  <si>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</si>
  <si>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</si>
  <si>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</si>
  <si>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</si>
  <si>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</si>
  <si>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</si>
  <si>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</si>
  <si>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</si>
  <si>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</si>
  <si>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</si>
  <si>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</si>
  <si>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</si>
  <si>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</si>
  <si>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</si>
  <si>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</si>
  <si>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</si>
  <si>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</si>
  <si>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</si>
  <si>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</si>
  <si>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</si>
  <si>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</si>
  <si>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</si>
  <si>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</si>
  <si>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</si>
  <si>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</si>
  <si>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</si>
  <si>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</si>
  <si>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</si>
  <si>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</si>
  <si>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</si>
  <si>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</si>
  <si>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</si>
  <si>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</si>
  <si>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</si>
  <si>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</si>
  <si>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</si>
  <si>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</si>
  <si>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</si>
  <si>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</si>
  <si>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</si>
  <si>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</si>
  <si>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</si>
  <si>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</si>
  <si>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</si>
  <si>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</si>
  <si>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</si>
  <si>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</si>
  <si>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</si>
  <si>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</si>
  <si>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</si>
  <si>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</si>
  <si>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</si>
  <si>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</si>
  <si>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</si>
  <si>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</si>
  <si>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</si>
  <si>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</si>
  <si>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</si>
  <si>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</si>
  <si>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</si>
  <si>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</si>
  <si>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</si>
  <si>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</si>
  <si>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</si>
  <si>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</si>
  <si>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</si>
  <si>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</si>
  <si>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</si>
  <si>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</si>
  <si>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</si>
  <si>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</si>
  <si>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</si>
  <si>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</si>
  <si>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</si>
  <si>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</si>
  <si>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</si>
  <si>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</si>
  <si>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</si>
  <si>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</si>
  <si>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</si>
  <si>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</si>
  <si>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</si>
  <si>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</si>
  <si>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</si>
  <si>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</si>
  <si>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</si>
  <si>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</si>
  <si>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</si>
  <si>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</si>
  <si>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</si>
  <si>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</si>
  <si>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</si>
  <si>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</si>
  <si>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</si>
  <si>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</si>
  <si>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</si>
  <si>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</si>
  <si>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</si>
  <si>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</si>
  <si>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</si>
  <si>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</si>
  <si>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</si>
  <si>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</si>
  <si>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</si>
  <si>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</si>
  <si>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</si>
  <si>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</si>
  <si>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</si>
  <si>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</si>
  <si>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</si>
  <si>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</si>
  <si>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</si>
  <si>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</si>
  <si>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</si>
  <si>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</si>
  <si>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</si>
  <si>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</si>
  <si>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</si>
  <si>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</si>
  <si>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</si>
  <si>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</si>
  <si>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</si>
  <si>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</si>
  <si>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</si>
  <si>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</si>
  <si>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</si>
  <si>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</si>
  <si>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</si>
  <si>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</si>
  <si>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</si>
  <si>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</si>
  <si>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</si>
  <si>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</si>
  <si>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</si>
  <si>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</si>
  <si>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</si>
  <si>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</si>
  <si>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</si>
  <si>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</si>
  <si>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</si>
  <si>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</si>
  <si>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</si>
  <si>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</si>
  <si>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</si>
  <si>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</si>
  <si>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</si>
  <si>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</si>
  <si>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</si>
  <si>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</si>
  <si>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</si>
  <si>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</si>
  <si>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</si>
  <si>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</si>
  <si>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</si>
  <si>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</si>
  <si>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</si>
  <si>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</si>
  <si>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</si>
  <si>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</si>
  <si>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</si>
  <si>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</si>
  <si>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</si>
  <si>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</si>
  <si>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</si>
  <si>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</si>
  <si>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</si>
  <si>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</si>
  <si>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</si>
  <si>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</si>
  <si>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</si>
  <si>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</si>
  <si>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</si>
  <si>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</si>
  <si>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</si>
  <si>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</si>
  <si>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</si>
  <si>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</si>
  <si>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</si>
  <si>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</si>
  <si>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</si>
  <si>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</si>
  <si>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</si>
  <si>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</si>
  <si>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</si>
  <si>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</si>
  <si>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</si>
  <si>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</si>
  <si>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</si>
  <si>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</si>
  <si>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</si>
  <si>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</si>
  <si>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</si>
  <si>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</si>
  <si>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</si>
  <si>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</si>
  <si>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</si>
  <si>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</si>
  <si>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</si>
  <si>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</si>
  <si>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</si>
  <si>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</si>
  <si>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</si>
  <si>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</si>
  <si>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</si>
  <si>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</si>
  <si>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</si>
  <si>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</si>
  <si>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</si>
  <si>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</si>
  <si>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</si>
  <si>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</si>
  <si>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</si>
  <si>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</si>
  <si>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</si>
  <si>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</si>
  <si>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</si>
  <si>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</si>
  <si>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</si>
  <si>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</si>
  <si>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</si>
  <si>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</si>
  <si>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</si>
  <si>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</si>
  <si>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</si>
  <si>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</si>
  <si>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</si>
  <si>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</si>
  <si>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</si>
  <si>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</si>
  <si>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</si>
  <si>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</si>
  <si>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</si>
  <si>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</si>
  <si>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</si>
  <si>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</si>
  <si>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</si>
  <si>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</si>
  <si>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</si>
  <si>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</si>
  <si>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</si>
  <si>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</si>
  <si>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</si>
  <si>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</si>
  <si>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</si>
  <si>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</si>
  <si>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</si>
  <si>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</si>
  <si>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</si>
  <si>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</si>
  <si>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</si>
  <si>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</si>
  <si>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</si>
  <si>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</si>
  <si>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</si>
  <si>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</si>
  <si>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</si>
  <si>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</si>
  <si>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</si>
  <si>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</si>
  <si>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</si>
  <si>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</si>
  <si>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</si>
  <si>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</si>
  <si>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</si>
  <si>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</si>
  <si>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</si>
  <si>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</si>
  <si>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</si>
  <si>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</si>
  <si>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</si>
  <si>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</si>
  <si>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</si>
  <si>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</si>
  <si>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</si>
  <si>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</si>
  <si>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</si>
  <si>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</si>
  <si>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</si>
  <si>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</si>
  <si>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</si>
  <si>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</si>
  <si>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</si>
  <si>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</si>
  <si>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</si>
  <si>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</si>
  <si>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</si>
  <si>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</si>
  <si>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</si>
  <si>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</si>
  <si>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</si>
  <si>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</si>
  <si>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</si>
  <si>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</si>
  <si>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</si>
  <si>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</si>
  <si>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</si>
  <si>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</si>
  <si>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</si>
  <si>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</si>
  <si>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</si>
  <si>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</si>
  <si>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</si>
  <si>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</si>
  <si>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</si>
  <si>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</si>
  <si>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</si>
  <si>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</si>
  <si>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</si>
  <si>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</si>
  <si>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</si>
  <si>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</si>
  <si>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</si>
  <si>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</si>
  <si>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</si>
  <si>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</si>
  <si>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</si>
  <si>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</si>
  <si>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</si>
  <si>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</si>
  <si>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</si>
  <si>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</si>
  <si>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</si>
  <si>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</si>
  <si>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</si>
  <si>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</si>
  <si>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</si>
  <si>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</si>
  <si>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</si>
  <si>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</si>
  <si>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</si>
  <si>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</si>
  <si>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</si>
  <si>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</si>
  <si>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</si>
  <si>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</si>
  <si>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</si>
  <si>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</si>
  <si>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</si>
  <si>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</si>
  <si>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</si>
  <si>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</si>
  <si>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</si>
  <si>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</si>
  <si>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</si>
  <si>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</si>
  <si>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</si>
  <si>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</si>
  <si>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</si>
  <si>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</si>
  <si>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</si>
  <si>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</si>
  <si>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</si>
  <si>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</si>
  <si>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</si>
  <si>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</si>
  <si>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</si>
  <si>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</si>
  <si>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</si>
  <si>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</si>
  <si>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</si>
  <si>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</si>
  <si>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</si>
  <si>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</si>
  <si>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</si>
  <si>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</si>
  <si>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</si>
  <si>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</si>
  <si>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</si>
  <si>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</si>
  <si>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</si>
  <si>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</si>
  <si>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</si>
  <si>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</si>
  <si>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</si>
  <si>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</si>
  <si>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</si>
  <si>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</si>
  <si>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</si>
  <si>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</si>
  <si>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</si>
  <si>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</si>
  <si>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</si>
  <si>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</si>
  <si>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</si>
  <si>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</si>
  <si>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</si>
  <si>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</si>
  <si>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</si>
  <si>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</si>
  <si>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</si>
  <si>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</si>
  <si>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</si>
  <si>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</si>
  <si>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</si>
  <si>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</si>
  <si>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</si>
  <si>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</si>
  <si>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</si>
  <si>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</si>
  <si>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</si>
  <si>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</si>
  <si>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</si>
  <si>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</si>
  <si>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</si>
  <si>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</si>
  <si>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</si>
  <si>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</si>
  <si>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</si>
  <si>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</si>
  <si>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</si>
  <si>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</si>
  <si>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</si>
  <si>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</si>
  <si>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</si>
  <si>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</si>
  <si>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</si>
  <si>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</si>
  <si>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</si>
  <si>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</si>
  <si>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</si>
  <si>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</si>
  <si>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</si>
  <si>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</si>
  <si>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</si>
  <si>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</si>
  <si>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</si>
  <si>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</si>
  <si>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</si>
  <si>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</si>
  <si>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</si>
  <si>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</si>
  <si>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</si>
  <si>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</si>
  <si>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</si>
  <si>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</si>
  <si>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</si>
  <si>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</si>
  <si>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</si>
  <si>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</si>
  <si>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</si>
  <si>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</si>
  <si>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</si>
  <si>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</si>
  <si>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</si>
  <si>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</si>
  <si>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</si>
  <si>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</si>
  <si>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</si>
  <si>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</si>
  <si>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</si>
  <si>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</si>
  <si>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</si>
  <si>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</si>
  <si>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</si>
  <si>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</si>
  <si>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</si>
  <si>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</si>
  <si>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</si>
  <si>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</si>
  <si>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</si>
  <si>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</si>
  <si>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</si>
  <si>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</si>
  <si>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</si>
  <si>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</si>
  <si>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</si>
  <si>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</si>
  <si>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</si>
  <si>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</si>
  <si>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</si>
  <si>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</si>
  <si>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</si>
  <si>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</si>
  <si>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</si>
  <si>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</si>
  <si>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</si>
  <si>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</si>
  <si>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</si>
  <si>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</si>
  <si>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</si>
  <si>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</si>
  <si>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</si>
  <si>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</si>
  <si>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</si>
  <si>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</si>
  <si>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</si>
  <si>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</si>
  <si>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</si>
  <si>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</si>
  <si>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</si>
  <si>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</si>
  <si>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</si>
  <si>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</si>
  <si>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</si>
  <si>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</si>
  <si>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</si>
  <si>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</si>
  <si>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</si>
  <si>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</si>
  <si>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</si>
  <si>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</si>
  <si>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</si>
  <si>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</si>
  <si>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</si>
  <si>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</si>
  <si>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</si>
  <si>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</si>
  <si>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</si>
  <si>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</si>
  <si>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</si>
  <si>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</si>
  <si>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</si>
  <si>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</si>
  <si>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</si>
  <si>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</si>
  <si>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</si>
  <si>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</si>
  <si>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</si>
  <si>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</si>
  <si>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</si>
  <si>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</si>
  <si>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</si>
  <si>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</si>
  <si>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</si>
  <si>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</si>
  <si>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</si>
  <si>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</si>
  <si>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</si>
  <si>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</si>
  <si>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</si>
  <si>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</si>
  <si>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</si>
  <si>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</si>
  <si>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</si>
  <si>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</si>
  <si>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</si>
  <si>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</si>
  <si>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</si>
  <si>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</si>
  <si>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</si>
  <si>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</si>
  <si>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</si>
  <si>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</si>
  <si>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</si>
  <si>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</si>
  <si>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</si>
  <si>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</si>
  <si>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</si>
  <si>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</si>
  <si>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</si>
  <si>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</si>
  <si>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</si>
  <si>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</si>
  <si>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</si>
  <si>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</si>
  <si>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</si>
  <si>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</si>
  <si>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</si>
  <si>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</si>
  <si>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</si>
  <si>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</si>
  <si>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</si>
  <si>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</si>
  <si>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</si>
  <si>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</si>
  <si>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</si>
  <si>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</si>
  <si>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</si>
  <si>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</si>
  <si>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</si>
  <si>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</si>
  <si>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</si>
  <si>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</si>
  <si>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</si>
  <si>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</si>
  <si>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</si>
  <si>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</si>
  <si>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</si>
  <si>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</si>
  <si>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</si>
  <si>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</si>
  <si>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</si>
  <si>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</si>
  <si>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</si>
  <si>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</si>
  <si>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</si>
  <si>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</si>
  <si>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</si>
  <si>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</si>
  <si>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</si>
  <si>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</si>
  <si>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</si>
  <si>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</si>
  <si>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</si>
  <si>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</si>
  <si>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</si>
  <si>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</si>
  <si>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</si>
  <si>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</si>
  <si>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</si>
  <si>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</si>
  <si>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</si>
  <si>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</si>
  <si>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</si>
  <si>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</si>
  <si>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</si>
  <si>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</si>
  <si>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</si>
  <si>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</si>
  <si>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</si>
  <si>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</si>
  <si>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</si>
  <si>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</si>
  <si>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</si>
  <si>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</si>
  <si>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</si>
  <si>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</si>
  <si>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</si>
  <si>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</si>
  <si>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</si>
  <si>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</si>
  <si>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</si>
  <si>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</si>
  <si>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</si>
  <si>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</si>
  <si>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</si>
  <si>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</si>
  <si>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</si>
  <si>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</si>
  <si>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</si>
  <si>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</si>
  <si>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</si>
  <si>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</si>
  <si>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</si>
  <si>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</si>
  <si>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</si>
  <si>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</si>
  <si>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</si>
  <si>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</si>
  <si>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</si>
  <si>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</si>
  <si>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</si>
  <si>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</si>
  <si>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</si>
  <si>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</si>
  <si>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</si>
  <si>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</si>
  <si>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</si>
  <si>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</si>
  <si>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</si>
  <si>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</si>
  <si>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</si>
  <si>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</si>
  <si>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</si>
  <si>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</si>
  <si>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</si>
  <si>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</si>
  <si>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</si>
  <si>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</si>
  <si>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</si>
  <si>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</si>
  <si>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</si>
  <si>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</si>
  <si>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</si>
  <si>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</si>
  <si>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</si>
  <si>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</si>
  <si>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</si>
  <si>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</si>
  <si>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</si>
  <si>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</si>
  <si>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</si>
  <si>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</si>
  <si>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</si>
  <si>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</si>
  <si>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</si>
  <si>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</si>
  <si>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</si>
  <si>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</si>
  <si>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</si>
  <si>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</si>
  <si>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</si>
  <si>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</si>
  <si>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</si>
  <si>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</si>
  <si>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</si>
  <si>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</si>
  <si>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</si>
  <si>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</si>
  <si>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</si>
  <si>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</si>
  <si>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</si>
  <si>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</si>
  <si>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</si>
  <si>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</si>
  <si>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</si>
  <si>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</si>
  <si>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</si>
  <si>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</si>
  <si>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</si>
  <si>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</si>
  <si>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</si>
  <si>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</si>
  <si>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</si>
  <si>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</si>
  <si>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</si>
  <si>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</si>
  <si>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</si>
  <si>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</si>
  <si>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</si>
  <si>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</si>
  <si>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</si>
  <si>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</si>
  <si>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</si>
  <si>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</si>
  <si>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</si>
  <si>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</si>
  <si>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</si>
  <si>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</si>
  <si>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</si>
  <si>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</si>
  <si>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</si>
  <si>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</si>
  <si>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</si>
  <si>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</si>
  <si>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</si>
  <si>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</si>
  <si>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</si>
  <si>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</si>
  <si>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</si>
  <si>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</si>
  <si>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</si>
  <si>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</si>
  <si>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</si>
  <si>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</si>
  <si>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</si>
  <si>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</si>
  <si>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</si>
  <si>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</si>
  <si>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</si>
  <si>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</si>
  <si>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</si>
  <si>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</si>
  <si>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</si>
  <si>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</si>
  <si>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</si>
  <si>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</si>
  <si>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</si>
  <si>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</si>
  <si>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</si>
  <si>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</si>
  <si>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</si>
  <si>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</si>
  <si>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</si>
  <si>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</si>
  <si>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</si>
  <si>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</si>
  <si>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</si>
  <si>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</si>
  <si>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</si>
  <si>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</si>
  <si>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</si>
  <si>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</si>
  <si>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</si>
  <si>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</si>
  <si>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</si>
  <si>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</si>
  <si>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</si>
  <si>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</si>
  <si>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</si>
  <si>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</si>
  <si>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</si>
  <si>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</si>
  <si>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</si>
  <si>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</si>
  <si>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</si>
  <si>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</si>
  <si>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</si>
  <si>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</si>
  <si>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</si>
  <si>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</si>
  <si>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</si>
  <si>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</si>
  <si>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</si>
  <si>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</si>
  <si>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</si>
  <si>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</si>
  <si>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</si>
  <si>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</si>
  <si>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</si>
  <si>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</si>
  <si>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</si>
  <si>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</si>
  <si>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</si>
  <si>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</si>
  <si>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</si>
  <si>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</si>
  <si>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</si>
  <si>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</si>
  <si>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</si>
  <si>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</si>
  <si>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</si>
  <si>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</si>
  <si>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</si>
  <si>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</si>
  <si>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</si>
  <si>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</si>
  <si>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</si>
  <si>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</si>
  <si>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</si>
  <si>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</si>
  <si>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</si>
  <si>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</si>
  <si>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</si>
  <si>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</si>
  <si>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</si>
  <si>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</si>
  <si>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</si>
  <si>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</si>
  <si>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</si>
  <si>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</si>
  <si>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</si>
  <si>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</si>
  <si>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</si>
  <si>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</si>
  <si>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</si>
  <si>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</si>
  <si>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</si>
  <si>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</si>
  <si>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</si>
  <si>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</si>
  <si>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</si>
  <si>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</si>
  <si>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</si>
  <si>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</si>
  <si>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</si>
  <si>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</si>
  <si>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</si>
  <si>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</si>
  <si>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</si>
  <si>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</si>
  <si>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</si>
  <si>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</si>
  <si>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</si>
  <si>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</si>
  <si>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</si>
  <si>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</si>
  <si>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</si>
  <si>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</si>
  <si>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</si>
  <si>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</si>
  <si>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</si>
  <si>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</si>
  <si>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</si>
  <si>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</si>
  <si>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</si>
  <si>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</si>
  <si>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</si>
  <si>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</si>
  <si>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</si>
  <si>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</si>
  <si>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</si>
  <si>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</si>
  <si>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</si>
  <si>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</si>
  <si>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</si>
  <si>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</si>
  <si>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</si>
  <si>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</si>
  <si>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</si>
  <si>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</si>
  <si>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</si>
  <si>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</si>
  <si>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</si>
  <si>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</si>
  <si>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</si>
  <si>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</si>
  <si>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</si>
  <si>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</si>
  <si>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</si>
  <si>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</si>
  <si>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</si>
  <si>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</si>
  <si>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</si>
  <si>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</si>
  <si>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</si>
  <si>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</si>
  <si>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</si>
  <si>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</si>
  <si>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</si>
  <si>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</si>
  <si>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</si>
  <si>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</si>
  <si>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</si>
  <si>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</si>
  <si>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</si>
  <si>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</si>
  <si>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</si>
  <si>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</si>
  <si>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</si>
  <si>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</si>
  <si>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</si>
  <si>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</si>
  <si>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</si>
  <si>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</si>
  <si>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</si>
  <si>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</si>
  <si>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</si>
  <si>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</si>
  <si>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</si>
  <si>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</si>
  <si>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</si>
  <si>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</si>
  <si>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</si>
  <si>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</si>
  <si>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</si>
  <si>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</si>
  <si>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</si>
  <si>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</si>
  <si>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</si>
  <si>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</si>
  <si>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</si>
  <si>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</si>
  <si>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</si>
  <si>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</si>
  <si>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</si>
  <si>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</si>
  <si>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</si>
  <si>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</si>
  <si>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</si>
  <si>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</si>
  <si>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</si>
  <si>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</si>
  <si>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</si>
  <si>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</si>
  <si>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</si>
  <si>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</si>
  <si>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</si>
  <si>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</si>
  <si>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</si>
  <si>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</si>
  <si>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</si>
  <si>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</si>
  <si>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</si>
  <si>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</si>
  <si>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</si>
  <si>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</si>
  <si>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</si>
  <si>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</si>
  <si>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</si>
  <si>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</si>
  <si>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</si>
  <si>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</si>
  <si>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</si>
  <si>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</si>
  <si>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</si>
  <si>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</si>
  <si>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</si>
  <si>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</si>
  <si>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</si>
  <si>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</si>
  <si>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</si>
  <si>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</si>
  <si>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</si>
  <si>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</si>
  <si>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</si>
  <si>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</si>
  <si>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</si>
  <si>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</si>
  <si>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</si>
  <si>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</si>
  <si>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</si>
  <si>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</si>
  <si>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</si>
  <si>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</si>
  <si>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</si>
  <si>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</si>
  <si>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</si>
  <si>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</si>
  <si>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</si>
  <si>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</si>
  <si>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</si>
  <si>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</si>
  <si>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</si>
  <si>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</si>
  <si>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</si>
  <si>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</si>
  <si>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</si>
  <si>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</si>
  <si>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</si>
  <si>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</si>
  <si>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</si>
  <si>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</si>
  <si>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</si>
  <si>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</si>
  <si>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</si>
  <si>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</si>
  <si>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</si>
  <si>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</si>
  <si>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</si>
  <si>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</si>
  <si>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</si>
  <si>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</si>
  <si>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</si>
  <si>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</si>
  <si>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</si>
  <si>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</si>
  <si>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</si>
  <si>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</si>
  <si>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</si>
  <si>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</si>
  <si>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</si>
  <si>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</si>
  <si>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</si>
  <si>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</si>
  <si>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</si>
  <si>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</si>
  <si>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</si>
  <si>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</si>
  <si>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</si>
  <si>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</si>
  <si>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</si>
  <si>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</si>
  <si>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</si>
  <si>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</si>
  <si>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</si>
  <si>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</si>
  <si>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</si>
  <si>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</si>
  <si>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</si>
  <si>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</si>
  <si>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</si>
  <si>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</si>
  <si>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</si>
  <si>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</si>
  <si>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</si>
  <si>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</si>
  <si>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</si>
  <si>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</si>
  <si>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</si>
  <si>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</si>
  <si>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</si>
  <si>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</si>
  <si>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</si>
  <si>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</si>
  <si>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</si>
  <si>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</si>
  <si>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</si>
  <si>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</si>
  <si>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</si>
  <si>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</si>
  <si>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</si>
  <si>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</si>
  <si>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</si>
  <si>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</si>
  <si>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</si>
  <si>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</si>
  <si>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</si>
  <si>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</si>
  <si>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</si>
  <si>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</si>
  <si>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</si>
  <si>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</si>
  <si>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</si>
  <si>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</si>
  <si>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</si>
  <si>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</si>
  <si>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</si>
  <si>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</si>
  <si>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</si>
  <si>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</si>
  <si>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</si>
  <si>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</si>
  <si>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</si>
  <si>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</si>
  <si>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</si>
  <si>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</si>
  <si>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</si>
  <si>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</si>
  <si>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</si>
  <si>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</si>
  <si>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</si>
  <si>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</si>
  <si>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</si>
  <si>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</si>
  <si>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</si>
  <si>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</si>
  <si>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</si>
  <si>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</si>
  <si>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</si>
  <si>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</si>
  <si>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</si>
  <si>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</si>
  <si>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</si>
  <si>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</si>
  <si>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</si>
  <si>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</si>
  <si>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</si>
  <si>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</si>
  <si>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</si>
  <si>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</si>
  <si>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</si>
  <si>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</si>
  <si>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</si>
  <si>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</si>
  <si>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</si>
  <si>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</si>
  <si>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</si>
  <si>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</si>
  <si>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</si>
  <si>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</si>
  <si>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</si>
  <si>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</si>
  <si>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</si>
  <si>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</si>
  <si>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</si>
  <si>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</si>
  <si>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</si>
  <si>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</si>
  <si>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</si>
  <si>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</si>
  <si>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</si>
  <si>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</si>
  <si>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</si>
  <si>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</si>
  <si>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</si>
  <si>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</si>
  <si>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</si>
  <si>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</si>
  <si>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</si>
  <si>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</si>
  <si>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</si>
  <si>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</si>
  <si>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</si>
  <si>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</si>
  <si>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</si>
  <si>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</si>
  <si>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</si>
  <si>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</si>
  <si>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</si>
  <si>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</si>
  <si>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</si>
  <si>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</si>
  <si>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</si>
  <si>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</si>
  <si>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</si>
  <si>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</si>
  <si>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</si>
  <si>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</si>
  <si>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</si>
  <si>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</si>
  <si>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</si>
  <si>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</si>
  <si>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</si>
  <si>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</si>
  <si>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</si>
  <si>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</si>
  <si>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</si>
  <si>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</si>
  <si>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</si>
  <si>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</si>
  <si>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</si>
  <si>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</si>
  <si>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</si>
  <si>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</si>
  <si>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</si>
  <si>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</si>
  <si>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</si>
  <si>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</si>
  <si>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</si>
  <si>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</si>
  <si>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</si>
  <si>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</si>
  <si>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</si>
  <si>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</si>
  <si>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</si>
  <si>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</si>
  <si>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</si>
  <si>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</si>
  <si>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</si>
  <si>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</si>
  <si>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</si>
  <si>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</si>
  <si>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</si>
  <si>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</si>
  <si>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</si>
  <si>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</si>
  <si>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</si>
  <si>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</si>
  <si>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</si>
  <si>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</si>
  <si>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</si>
  <si>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</si>
  <si>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</si>
  <si>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</si>
  <si>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</si>
  <si>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</si>
  <si>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</si>
  <si>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</si>
  <si>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</si>
  <si>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</si>
  <si>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</si>
  <si>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</si>
  <si>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</si>
  <si>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</si>
  <si>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</si>
  <si>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</si>
  <si>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</si>
  <si>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</si>
  <si>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</si>
  <si>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</si>
  <si>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</si>
  <si>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</si>
  <si>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</si>
  <si>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</si>
  <si>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</si>
  <si>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</si>
  <si>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</si>
  <si>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</si>
  <si>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</si>
  <si>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</si>
  <si>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</si>
  <si>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</si>
  <si>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</si>
  <si>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</si>
  <si>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</si>
  <si>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</si>
  <si>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</si>
  <si>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</si>
  <si>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</si>
  <si>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</si>
  <si>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</si>
  <si>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</si>
  <si>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</si>
  <si>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</si>
  <si>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</si>
  <si>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</si>
  <si>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</si>
  <si>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</si>
  <si>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</si>
  <si>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</si>
  <si>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</si>
  <si>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</si>
  <si>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</si>
  <si>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</si>
  <si>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</si>
  <si>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</si>
  <si>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</si>
  <si>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</si>
  <si>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</si>
  <si>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</si>
  <si>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</si>
  <si>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</si>
  <si>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</si>
  <si>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</si>
  <si>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</si>
  <si>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</si>
  <si>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</si>
  <si>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</si>
  <si>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</si>
  <si>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</si>
  <si>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</si>
  <si>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</si>
  <si>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</si>
  <si>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</si>
  <si>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</si>
  <si>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</si>
  <si>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</si>
  <si>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</si>
  <si>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</si>
  <si>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</si>
  <si>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</si>
  <si>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</si>
  <si>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</si>
  <si>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</si>
  <si>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</si>
  <si>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</si>
  <si>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</si>
  <si>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</si>
  <si>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</si>
  <si>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</si>
  <si>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</si>
  <si>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</si>
  <si>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</si>
  <si>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</si>
  <si>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</si>
  <si>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</si>
  <si>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</si>
  <si>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</si>
  <si>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</si>
  <si>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</si>
  <si>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</si>
  <si>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</si>
  <si>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</si>
  <si>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</si>
  <si>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</si>
  <si>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</si>
  <si>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</si>
  <si>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</si>
  <si>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</si>
  <si>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</si>
  <si>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</si>
  <si>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</si>
  <si>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</si>
  <si>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</si>
  <si>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</si>
  <si>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</si>
  <si>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</si>
  <si>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</si>
  <si>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</si>
  <si>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</si>
  <si>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</si>
  <si>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</si>
  <si>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</si>
  <si>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</si>
  <si>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</si>
  <si>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</si>
  <si>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</si>
  <si>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</si>
  <si>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</si>
  <si>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</si>
  <si>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</si>
  <si>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</si>
  <si>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</si>
  <si>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</si>
  <si>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</si>
  <si>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</si>
  <si>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</si>
  <si>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</si>
  <si>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</si>
  <si>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</si>
  <si>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</si>
  <si>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</si>
  <si>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</si>
  <si>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</si>
  <si>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</si>
  <si>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</si>
  <si>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</si>
  <si>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</si>
  <si>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</si>
  <si>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</si>
  <si>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</si>
  <si>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</si>
  <si>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</si>
  <si>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</si>
  <si>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</si>
  <si>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</si>
  <si>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</si>
  <si>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</si>
  <si>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</si>
  <si>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</si>
  <si>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</si>
  <si>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</si>
  <si>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</si>
  <si>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</si>
  <si>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</si>
  <si>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</si>
  <si>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</si>
  <si>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</si>
  <si>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</si>
  <si>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</si>
  <si>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</si>
  <si>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</si>
  <si>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</si>
  <si>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</si>
  <si>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</si>
  <si>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</si>
  <si>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</si>
  <si>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</si>
  <si>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</si>
  <si>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</si>
  <si>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</si>
  <si>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</si>
  <si>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</si>
  <si>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</si>
  <si>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</si>
  <si>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</si>
  <si>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</si>
  <si>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</si>
  <si>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</si>
  <si>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</si>
  <si>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</si>
  <si>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</si>
  <si>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</si>
  <si>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</si>
  <si>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</si>
  <si>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</si>
  <si>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</si>
  <si>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</si>
  <si>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</si>
  <si>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</si>
  <si>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</si>
  <si>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</si>
  <si>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</si>
  <si>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</si>
  <si>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</si>
  <si>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</si>
  <si>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</si>
  <si>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</si>
  <si>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</si>
  <si>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</si>
  <si>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</si>
  <si>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</si>
  <si>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</si>
  <si>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</si>
  <si>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</si>
  <si>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</si>
  <si>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</si>
  <si>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</si>
  <si>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</si>
  <si>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</si>
  <si>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</si>
  <si>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</si>
  <si>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</si>
  <si>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</si>
  <si>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</si>
  <si>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</si>
  <si>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</si>
  <si>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</si>
  <si>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</si>
  <si>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</si>
  <si>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</si>
  <si>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</si>
  <si>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</si>
  <si>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</si>
  <si>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</si>
  <si>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</si>
  <si>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</si>
  <si>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</si>
  <si>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</si>
  <si>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</si>
  <si>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</si>
  <si>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</si>
  <si>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</si>
  <si>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</si>
  <si>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</si>
  <si>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</si>
  <si>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</si>
  <si>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</si>
  <si>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</si>
  <si>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</si>
  <si>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</si>
  <si>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</si>
  <si>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</si>
  <si>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</si>
  <si>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</si>
  <si>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</si>
  <si>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</si>
  <si>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</si>
  <si>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</si>
  <si>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</si>
  <si>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</si>
  <si>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</si>
  <si>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</si>
  <si>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</si>
  <si>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</si>
  <si>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</si>
  <si>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</si>
  <si>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</si>
  <si>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</si>
  <si>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</si>
  <si>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</si>
  <si>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</si>
  <si>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</si>
  <si>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</si>
  <si>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</si>
  <si>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</si>
  <si>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</si>
  <si>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</si>
  <si>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</si>
  <si>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</si>
  <si>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</si>
  <si>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</si>
  <si>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</si>
  <si>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</si>
  <si>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</si>
  <si>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</si>
  <si>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</si>
  <si>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</si>
  <si>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</si>
  <si>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</si>
  <si>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</si>
  <si>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</si>
  <si>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</si>
  <si>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</si>
  <si>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</si>
  <si>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</si>
  <si>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</si>
  <si>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</si>
  <si>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</si>
  <si>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</si>
  <si>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</si>
  <si>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</si>
  <si>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</si>
  <si>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</si>
  <si>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</si>
  <si>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</si>
  <si>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</si>
  <si>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</si>
  <si>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</si>
  <si>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</si>
  <si>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</si>
  <si>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</si>
  <si>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</si>
  <si>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</si>
  <si>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</si>
  <si>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</si>
  <si>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</si>
  <si>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</si>
  <si>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</si>
  <si>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</si>
  <si>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</si>
  <si>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</si>
  <si>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</si>
  <si>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</si>
  <si>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</si>
  <si>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</si>
  <si>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</si>
  <si>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</si>
  <si>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</si>
  <si>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</si>
  <si>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</si>
  <si>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</si>
  <si>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</si>
  <si>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</si>
  <si>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</si>
  <si>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</si>
  <si>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</si>
  <si>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</si>
  <si>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</si>
  <si>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</si>
  <si>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</si>
  <si>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</si>
  <si>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</si>
  <si>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</si>
  <si>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</si>
  <si>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</si>
  <si>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</si>
  <si>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</si>
  <si>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</si>
  <si>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</si>
  <si>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</si>
  <si>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</si>
  <si>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</si>
  <si>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</si>
  <si>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</si>
  <si>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</si>
  <si>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</si>
  <si>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</si>
  <si>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</si>
  <si>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</si>
  <si>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</si>
  <si>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</si>
  <si>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</si>
  <si>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</si>
  <si>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</si>
  <si>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</si>
  <si>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</si>
  <si>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</si>
  <si>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</si>
  <si>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</si>
  <si>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</si>
  <si>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</si>
  <si>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</si>
  <si>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</si>
  <si>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</si>
  <si>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</si>
  <si>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</si>
  <si>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</si>
  <si>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</si>
  <si>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</si>
  <si>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</si>
  <si>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</si>
  <si>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</si>
  <si>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</si>
  <si>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</si>
  <si>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</si>
  <si>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</si>
  <si>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</si>
  <si>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</si>
  <si>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</si>
  <si>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</si>
  <si>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</si>
  <si>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</si>
  <si>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</si>
  <si>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</si>
  <si>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</si>
  <si>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</si>
  <si>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</si>
  <si>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</si>
  <si>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</si>
  <si>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</si>
  <si>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</si>
  <si>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</si>
  <si>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</si>
  <si>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</si>
  <si>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</si>
  <si>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</si>
  <si>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</si>
  <si>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</si>
  <si>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</si>
  <si>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</si>
  <si>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</si>
  <si>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</si>
  <si>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</si>
  <si>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</si>
  <si>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</si>
  <si>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</si>
  <si>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</si>
  <si>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</si>
  <si>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</si>
  <si>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</si>
  <si>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</si>
  <si>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</si>
  <si>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</si>
  <si>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</si>
  <si>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</si>
  <si>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</si>
  <si>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</si>
  <si>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</si>
  <si>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</si>
  <si>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</si>
  <si>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</si>
  <si>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</si>
  <si>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</si>
  <si>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</si>
  <si>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</si>
  <si>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</si>
  <si>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</si>
  <si>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</si>
  <si>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</si>
  <si>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</si>
  <si>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</si>
  <si>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</si>
  <si>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</si>
  <si>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</si>
  <si>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</si>
  <si>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</si>
  <si>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</si>
  <si>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</si>
  <si>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</si>
  <si>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</si>
  <si>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</si>
  <si>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</si>
  <si>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</si>
  <si>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</si>
  <si>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</si>
  <si>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</si>
  <si>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</si>
  <si>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</si>
  <si>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</si>
  <si>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</si>
  <si>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</si>
  <si>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</si>
  <si>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</si>
  <si>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</si>
  <si>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</si>
  <si>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</si>
  <si>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</si>
  <si>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</si>
  <si>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</si>
  <si>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</si>
  <si>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</si>
  <si>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</si>
  <si>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</si>
  <si>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</si>
  <si>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</si>
  <si>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</si>
  <si>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</si>
  <si>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</si>
  <si>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</si>
  <si>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</si>
  <si>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</si>
  <si>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</si>
  <si>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</si>
  <si>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</si>
  <si>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</si>
  <si>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</si>
  <si>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</si>
  <si>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</si>
  <si>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</si>
  <si>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</si>
  <si>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</si>
  <si>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</si>
  <si>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</si>
  <si>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</si>
  <si>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</si>
  <si>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</si>
  <si>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</si>
  <si>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</si>
  <si>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</si>
  <si>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</si>
  <si>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</si>
  <si>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</si>
  <si>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</si>
  <si>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</si>
  <si>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</si>
  <si>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</si>
  <si>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</si>
  <si>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</si>
  <si>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</si>
  <si>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</si>
  <si>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</si>
  <si>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</si>
  <si>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</si>
  <si>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</si>
  <si>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</si>
  <si>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</si>
  <si>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</si>
  <si>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</si>
  <si>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</si>
  <si>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</si>
  <si>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</si>
  <si>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</si>
  <si>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</si>
  <si>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</si>
  <si>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</si>
  <si>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</si>
  <si>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</si>
  <si>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</si>
  <si>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</si>
  <si>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</si>
  <si>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</si>
  <si>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</si>
  <si>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</si>
  <si>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</si>
  <si>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</si>
  <si>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</si>
  <si>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</si>
  <si>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</si>
  <si>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</si>
  <si>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</si>
  <si>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</si>
  <si>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</si>
  <si>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</si>
  <si>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</si>
  <si>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</si>
  <si>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</si>
  <si>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</si>
  <si>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</si>
  <si>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</si>
  <si>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</si>
  <si>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</si>
  <si>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</si>
  <si>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</si>
  <si>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</si>
  <si>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</si>
  <si>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</si>
  <si>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</si>
  <si>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</si>
  <si>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</si>
  <si>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</si>
  <si>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</si>
  <si>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</si>
  <si>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</si>
  <si>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</si>
  <si>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</si>
  <si>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</si>
  <si>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</si>
  <si>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</si>
  <si>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</si>
  <si>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</si>
  <si>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</si>
  <si>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</si>
  <si>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</si>
  <si>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</si>
  <si>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</si>
  <si>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</si>
  <si>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</si>
  <si>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</si>
  <si>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</si>
  <si>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</si>
  <si>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</si>
  <si>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</si>
  <si>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</si>
  <si>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</si>
  <si>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</si>
  <si>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</si>
  <si>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</si>
  <si>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</si>
  <si>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</si>
  <si>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</si>
  <si>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</si>
  <si>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</si>
  <si>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</si>
  <si>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</si>
  <si>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</si>
  <si>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</si>
  <si>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</si>
  <si>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</si>
  <si>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</si>
  <si>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</si>
  <si>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</si>
  <si>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</si>
  <si>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</si>
  <si>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</si>
  <si>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</si>
  <si>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</si>
  <si>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</si>
  <si>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</si>
  <si>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</si>
  <si>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</si>
  <si>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</si>
  <si>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</si>
  <si>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</si>
  <si>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</si>
  <si>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</si>
  <si>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</si>
  <si>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</si>
  <si>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</si>
  <si>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</si>
  <si>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</si>
  <si>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</si>
  <si>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</si>
  <si>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</si>
  <si>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</si>
  <si>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</si>
  <si>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</si>
  <si>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</si>
  <si>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</si>
  <si>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</si>
  <si>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</si>
  <si>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</si>
  <si>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</si>
  <si>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</si>
  <si>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</si>
  <si>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</si>
  <si>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</si>
  <si>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</si>
  <si>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</si>
  <si>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</si>
  <si>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</si>
  <si>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</si>
  <si>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</si>
  <si>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</si>
  <si>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</si>
  <si>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</si>
  <si>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</si>
  <si>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</si>
  <si>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</si>
  <si>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</si>
  <si>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</si>
  <si>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</si>
  <si>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</si>
  <si>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</si>
  <si>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</si>
  <si>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</si>
  <si>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</si>
  <si>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</si>
  <si>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</si>
  <si>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</si>
  <si>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</si>
  <si>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</si>
  <si>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</si>
  <si>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</si>
  <si>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</si>
  <si>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</si>
  <si>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</si>
  <si>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</si>
  <si>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</si>
  <si>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</si>
  <si>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</si>
  <si>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</si>
  <si>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</si>
  <si>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</si>
  <si>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</si>
  <si>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</si>
  <si>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</si>
  <si>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</si>
  <si>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</si>
  <si>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</si>
  <si>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</si>
  <si>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</si>
  <si>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</si>
  <si>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</si>
  <si>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</si>
  <si>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</si>
  <si>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</si>
  <si>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</si>
  <si>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</si>
  <si>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</si>
  <si>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</si>
  <si>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</si>
  <si>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</si>
  <si>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</si>
  <si>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</si>
  <si>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</si>
  <si>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</si>
  <si>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</si>
  <si>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</si>
  <si>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</si>
  <si>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</si>
  <si>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</si>
  <si>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</si>
  <si>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</si>
  <si>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</si>
  <si>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</si>
  <si>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</si>
  <si>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</si>
  <si>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</si>
  <si>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</si>
  <si>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</si>
  <si>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</si>
  <si>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</si>
  <si>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</si>
  <si>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</si>
  <si>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</si>
  <si>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</si>
  <si>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</si>
  <si>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</si>
  <si>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</si>
  <si>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</si>
  <si>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</si>
  <si>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</si>
  <si>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</si>
  <si>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</si>
  <si>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</si>
  <si>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</si>
  <si>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</si>
  <si>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</si>
  <si>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</si>
  <si>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</si>
  <si>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</si>
  <si>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</si>
  <si>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</si>
  <si>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</si>
  <si>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</si>
  <si>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</si>
  <si>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</si>
  <si>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</si>
  <si>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</si>
  <si>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</si>
  <si>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</si>
  <si>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</si>
  <si>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</si>
  <si>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</si>
  <si>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</si>
  <si>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</si>
  <si>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</si>
  <si>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</si>
  <si>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</si>
  <si>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</si>
  <si>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</si>
  <si>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</si>
  <si>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</si>
  <si>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</si>
  <si>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</si>
  <si>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</si>
  <si>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</si>
  <si>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</si>
  <si>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</si>
  <si>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</si>
  <si>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</si>
  <si>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</si>
  <si>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</si>
  <si>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</si>
  <si>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</si>
  <si>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</si>
  <si>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</si>
  <si>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</si>
  <si>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</si>
  <si>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</si>
  <si>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</si>
  <si>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</si>
  <si>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</si>
  <si>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</si>
  <si>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</si>
  <si>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</si>
  <si>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</si>
  <si>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</si>
  <si>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</si>
  <si>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</si>
  <si>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</si>
  <si>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</si>
  <si>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</si>
  <si>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</si>
  <si>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</si>
  <si>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</si>
  <si>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</si>
  <si>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</si>
  <si>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</si>
  <si>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</si>
  <si>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</si>
  <si>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</si>
  <si>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</si>
  <si>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</si>
  <si>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</si>
  <si>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</si>
  <si>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</si>
  <si>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</si>
  <si>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</si>
  <si>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</si>
  <si>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</si>
  <si>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</si>
  <si>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</si>
  <si>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</si>
  <si>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</si>
  <si>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</si>
  <si>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</si>
  <si>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</si>
  <si>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</si>
  <si>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</si>
  <si>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</si>
  <si>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</si>
  <si>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</si>
  <si>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</si>
  <si>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</si>
  <si>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</si>
  <si>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</si>
  <si>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</si>
  <si>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</si>
  <si>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</si>
  <si>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</si>
  <si>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</si>
  <si>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</si>
  <si>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</si>
  <si>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</si>
  <si>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</si>
  <si>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</si>
  <si>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</si>
  <si>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</si>
  <si>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</si>
  <si>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</si>
  <si>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</si>
  <si>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</si>
  <si>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</si>
  <si>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</si>
  <si>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</si>
  <si>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</si>
  <si>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</si>
  <si>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</si>
  <si>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</si>
  <si>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</si>
  <si>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</si>
  <si>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</si>
  <si>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</si>
  <si>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</si>
  <si>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</si>
  <si>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</si>
  <si>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</si>
  <si>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</si>
  <si>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</si>
  <si>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</si>
  <si>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</si>
  <si>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</si>
  <si>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</si>
  <si>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</si>
  <si>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</si>
  <si>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</si>
  <si>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</si>
  <si>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</si>
  <si>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</si>
  <si>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</si>
  <si>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</si>
  <si>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</si>
  <si>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</si>
  <si>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</si>
  <si>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</si>
  <si>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</si>
  <si>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</si>
  <si>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</si>
  <si>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</si>
  <si>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</si>
  <si>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</si>
  <si>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</si>
  <si>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</si>
  <si>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</si>
  <si>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</si>
  <si>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</si>
  <si>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</si>
  <si>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</si>
  <si>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</si>
  <si>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</si>
  <si>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</si>
  <si>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</si>
  <si>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</si>
  <si>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</si>
  <si>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</si>
  <si>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</si>
  <si>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</si>
  <si>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</si>
  <si>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</si>
  <si>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</si>
  <si>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</si>
  <si>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</si>
  <si>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</si>
  <si>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</si>
  <si>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</si>
  <si>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</si>
  <si>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</si>
  <si>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</si>
  <si>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</si>
  <si>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</si>
  <si>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</si>
  <si>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</si>
  <si>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</si>
  <si>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</si>
  <si>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</si>
  <si>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</si>
  <si>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</si>
  <si>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</si>
  <si>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</si>
  <si>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</si>
  <si>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</si>
  <si>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</si>
  <si>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</si>
  <si>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</si>
  <si>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</si>
  <si>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</si>
  <si>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</si>
  <si>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</si>
  <si>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</si>
  <si>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</si>
  <si>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</si>
  <si>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</si>
  <si>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</si>
  <si>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</si>
  <si>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</si>
  <si>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</si>
  <si>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</si>
  <si>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</si>
  <si>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</si>
  <si>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</si>
  <si>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</si>
  <si>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</si>
  <si>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</si>
  <si>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</si>
  <si>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</si>
  <si>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</si>
  <si>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</si>
  <si>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</si>
  <si>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</si>
  <si>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</si>
  <si>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</si>
  <si>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</si>
  <si>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</si>
  <si>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</si>
  <si>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</si>
  <si>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</si>
  <si>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</si>
  <si>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</si>
  <si>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</si>
  <si>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</si>
  <si>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</si>
  <si>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</si>
  <si>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</si>
  <si>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</si>
  <si>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</si>
  <si>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</si>
  <si>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</si>
  <si>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</si>
  <si>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</si>
  <si>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</si>
  <si>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</si>
  <si>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</si>
  <si>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</si>
  <si>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</si>
  <si>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</si>
  <si>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</si>
  <si>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</si>
  <si>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</si>
  <si>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</si>
  <si>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</si>
  <si>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</si>
  <si>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</si>
  <si>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</si>
  <si>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</si>
  <si>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</si>
  <si>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</si>
  <si>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</si>
  <si>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</si>
  <si>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</si>
  <si>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</si>
  <si>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</si>
  <si>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</si>
  <si>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</si>
  <si>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</si>
  <si>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</si>
  <si>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</si>
  <si>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</si>
  <si>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</si>
  <si>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</si>
  <si>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</si>
  <si>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</si>
  <si>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</si>
  <si>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</si>
  <si>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</si>
  <si>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</si>
  <si>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</si>
  <si>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</si>
  <si>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</si>
  <si>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</si>
  <si>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</si>
  <si>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</si>
  <si>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</si>
  <si>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</si>
  <si>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</si>
  <si>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</si>
  <si>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</si>
  <si>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</si>
  <si>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</si>
  <si>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</si>
  <si>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</si>
  <si>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</si>
  <si>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</si>
  <si>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</si>
  <si>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</si>
  <si>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</si>
  <si>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</si>
  <si>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</si>
  <si>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</si>
  <si>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</si>
  <si>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</si>
  <si>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</si>
  <si>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</si>
  <si>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</si>
  <si>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</si>
  <si>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</si>
  <si>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</si>
  <si>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</si>
  <si>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</si>
  <si>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</si>
  <si>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</si>
  <si>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</si>
  <si>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</si>
  <si>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</si>
  <si>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</si>
  <si>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</si>
  <si>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</si>
  <si>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</si>
  <si>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</si>
  <si>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</si>
  <si>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</si>
  <si>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</si>
  <si>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</si>
  <si>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</si>
  <si>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</si>
  <si>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</si>
  <si>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</si>
  <si>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</si>
  <si>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</si>
  <si>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</si>
  <si>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</si>
  <si>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</si>
  <si>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</si>
  <si>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</si>
  <si>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</si>
  <si>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</si>
  <si>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</si>
  <si>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</si>
  <si>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</si>
  <si>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</si>
  <si>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</si>
  <si>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</si>
  <si>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</si>
  <si>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</si>
  <si>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</si>
  <si>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</si>
  <si>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</si>
  <si>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</si>
  <si>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</si>
  <si>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</si>
  <si>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</si>
  <si>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</si>
  <si>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</si>
  <si>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</si>
  <si>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</si>
  <si>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</si>
  <si>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</si>
  <si>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</si>
  <si>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</si>
  <si>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</si>
  <si>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</si>
  <si>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</si>
  <si>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</si>
  <si>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</si>
  <si>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</si>
  <si>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</si>
  <si>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</si>
  <si>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</si>
  <si>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</si>
  <si>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</si>
  <si>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</si>
  <si>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</si>
  <si>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</si>
  <si>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</si>
  <si>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</si>
  <si>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</si>
  <si>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</si>
  <si>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</si>
  <si>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</si>
  <si>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</si>
  <si>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</si>
  <si>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</si>
  <si>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</si>
  <si>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</si>
  <si>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</si>
  <si>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</si>
  <si>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</si>
  <si>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</si>
  <si>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</si>
  <si>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</si>
  <si>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</si>
  <si>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</si>
  <si>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</si>
  <si>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</si>
  <si>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</si>
  <si>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</si>
  <si>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</si>
  <si>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</si>
  <si>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</si>
  <si>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</si>
  <si>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</si>
  <si>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</si>
  <si>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</si>
  <si>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</si>
  <si>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</si>
  <si>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</si>
  <si>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</si>
  <si>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</si>
  <si>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</si>
  <si>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</si>
  <si>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</si>
  <si>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</si>
  <si>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</si>
  <si>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</si>
  <si>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</si>
  <si>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</si>
  <si>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</si>
  <si>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</si>
  <si>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</si>
  <si>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</si>
  <si>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</si>
  <si>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</si>
  <si>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</si>
  <si>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</si>
  <si>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</si>
  <si>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</si>
  <si>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</si>
  <si>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</si>
  <si>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</si>
  <si>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</si>
  <si>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</si>
  <si>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</si>
  <si>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</si>
  <si>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</si>
  <si>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</si>
  <si>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</si>
  <si>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</si>
  <si>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</si>
  <si>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</si>
  <si>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</si>
  <si>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</si>
  <si>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</si>
  <si>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</si>
  <si>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</si>
  <si>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</si>
  <si>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</si>
  <si>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</si>
  <si>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</si>
  <si>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</si>
  <si>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</si>
  <si>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</si>
  <si>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</si>
  <si>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</si>
  <si>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</si>
  <si>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</si>
  <si>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</si>
  <si>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</si>
  <si>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</si>
  <si>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</si>
  <si>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</si>
  <si>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</si>
  <si>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</si>
  <si>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</si>
  <si>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</si>
  <si>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</si>
  <si>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</si>
  <si>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</si>
  <si>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</si>
  <si>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</si>
  <si>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</si>
  <si>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</si>
  <si>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</si>
  <si>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</si>
  <si>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</si>
  <si>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</si>
  <si>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</si>
  <si>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</si>
  <si>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</si>
  <si>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</si>
  <si>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</si>
  <si>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</si>
  <si>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</si>
  <si>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</si>
  <si>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</si>
  <si>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</si>
  <si>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</si>
  <si>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</si>
  <si>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</si>
  <si>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</si>
  <si>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</si>
  <si>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</si>
  <si>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</si>
  <si>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</si>
  <si>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</si>
  <si>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</si>
  <si>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</si>
  <si>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</si>
  <si>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</si>
  <si>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</si>
  <si>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</si>
  <si>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</si>
  <si>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</si>
  <si>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</si>
  <si>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</si>
  <si>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</si>
  <si>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</si>
  <si>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</si>
  <si>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</si>
  <si>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</si>
  <si>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</si>
  <si>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</si>
  <si>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</si>
  <si>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</si>
  <si>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</si>
  <si>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</si>
  <si>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</si>
  <si>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</si>
  <si>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</si>
  <si>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</si>
  <si>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</si>
  <si>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</si>
  <si>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</si>
  <si>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</si>
  <si>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</si>
  <si>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</si>
  <si>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</si>
  <si>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</si>
  <si>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</si>
  <si>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</si>
  <si>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</si>
  <si>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</si>
  <si>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</si>
  <si>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</si>
  <si>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</si>
  <si>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</si>
  <si>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</si>
  <si>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</si>
  <si>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</si>
  <si>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</si>
  <si>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</si>
  <si>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</si>
  <si>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</si>
  <si>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</si>
  <si>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</si>
  <si>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</si>
  <si>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</si>
  <si>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</si>
  <si>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</si>
  <si>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</si>
  <si>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</si>
  <si>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</si>
  <si>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</si>
  <si>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</si>
  <si>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</si>
  <si>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</si>
  <si>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</si>
  <si>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</si>
  <si>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</si>
  <si>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</si>
  <si>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</si>
  <si>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</si>
  <si>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</si>
  <si>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</si>
  <si>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</si>
  <si>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</si>
  <si>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</si>
  <si>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</si>
  <si>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</si>
  <si>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</si>
  <si>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</si>
  <si>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</si>
  <si>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</si>
  <si>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</si>
  <si>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</si>
  <si>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</si>
  <si>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</si>
  <si>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</si>
  <si>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</si>
  <si>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</si>
  <si>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</si>
  <si>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</si>
  <si>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</si>
  <si>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</si>
  <si>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</si>
  <si>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</si>
  <si>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</si>
  <si>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</si>
  <si>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</si>
  <si>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</si>
  <si>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</si>
  <si>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</si>
  <si>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</si>
  <si>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</si>
  <si>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</si>
  <si>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</si>
  <si>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</si>
  <si>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</si>
  <si>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</si>
  <si>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</si>
  <si>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</si>
  <si>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</si>
  <si>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</si>
  <si>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</si>
  <si>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</si>
  <si>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</si>
  <si>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</si>
  <si>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</si>
  <si>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</si>
  <si>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</si>
  <si>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</si>
  <si>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</si>
  <si>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</si>
  <si>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</si>
  <si>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</si>
  <si>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</si>
  <si>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</si>
  <si>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</si>
  <si>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</si>
  <si>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</si>
  <si>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</si>
  <si>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</si>
  <si>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</si>
  <si>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</si>
  <si>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</si>
  <si>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</si>
  <si>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</si>
  <si>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</si>
  <si>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</si>
  <si>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</si>
  <si>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</si>
  <si>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</si>
  <si>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</si>
  <si>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</si>
  <si>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</si>
  <si>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</si>
  <si>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</si>
  <si>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</si>
  <si>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</si>
  <si>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</si>
  <si>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</si>
  <si>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</si>
  <si>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</si>
  <si>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</si>
  <si>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</si>
  <si>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</si>
  <si>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</si>
  <si>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</si>
  <si>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</si>
  <si>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</si>
  <si>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</si>
  <si>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</si>
  <si>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</si>
  <si>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</si>
  <si>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</si>
  <si>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</si>
  <si>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</si>
  <si>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</si>
  <si>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</si>
  <si>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</si>
  <si>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</si>
  <si>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</si>
  <si>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</si>
  <si>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</si>
  <si>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</si>
  <si>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</si>
  <si>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</si>
  <si>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</si>
  <si>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</si>
  <si>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</si>
  <si>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</si>
  <si>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</si>
  <si>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</si>
  <si>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</si>
  <si>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</si>
  <si>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</si>
  <si>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</si>
  <si>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</si>
  <si>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</si>
  <si>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</si>
  <si>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</si>
  <si>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</si>
  <si>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</si>
  <si>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</si>
  <si>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</si>
  <si>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</si>
  <si>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</si>
  <si>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</si>
  <si>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</si>
  <si>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</si>
  <si>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</si>
  <si>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</si>
  <si>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</si>
  <si>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</si>
  <si>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</si>
  <si>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</si>
  <si>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</si>
  <si>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</si>
  <si>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</si>
  <si>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</si>
  <si>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</si>
  <si>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</si>
  <si>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</si>
  <si>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</si>
  <si>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</si>
  <si>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</si>
  <si>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</si>
  <si>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</si>
  <si>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</si>
  <si>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</si>
  <si>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</si>
  <si>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</si>
  <si>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</si>
  <si>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</si>
  <si>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</si>
  <si>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</si>
  <si>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</si>
  <si>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</si>
  <si>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</si>
  <si>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</si>
  <si>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</si>
  <si>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</si>
  <si>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</si>
  <si>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</si>
  <si>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</si>
  <si>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</si>
  <si>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</si>
  <si>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</si>
  <si>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</si>
  <si>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</si>
  <si>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</si>
  <si>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</si>
  <si>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</si>
  <si>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</si>
  <si>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</si>
  <si>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</si>
  <si>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</si>
  <si>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</si>
  <si>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</si>
  <si>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</si>
  <si>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</si>
  <si>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</si>
  <si>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</si>
  <si>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</si>
  <si>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</si>
  <si>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</si>
  <si>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</si>
  <si>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</si>
  <si>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</si>
  <si>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</si>
  <si>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</si>
  <si>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</si>
  <si>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</si>
  <si>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</si>
  <si>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</si>
  <si>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</si>
  <si>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</si>
  <si>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</si>
  <si>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</si>
  <si>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</si>
  <si>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</si>
  <si>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</si>
  <si>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</si>
  <si>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</si>
  <si>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</si>
  <si>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</si>
  <si>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</si>
  <si>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</si>
  <si>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</si>
  <si>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</si>
  <si>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</si>
  <si>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</si>
  <si>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</si>
  <si>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</si>
  <si>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</si>
  <si>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</si>
  <si>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</si>
  <si>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</si>
  <si>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</si>
  <si>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</si>
  <si>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</si>
  <si>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</si>
  <si>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</si>
  <si>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</si>
  <si>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</si>
  <si>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</si>
  <si>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</si>
  <si>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</si>
  <si>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</si>
  <si>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</si>
  <si>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</si>
  <si>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</si>
  <si>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</si>
  <si>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</si>
  <si>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</si>
  <si>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</si>
  <si>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</si>
  <si>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</si>
  <si>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</si>
  <si>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</si>
  <si>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</si>
  <si>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</si>
  <si>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</si>
  <si>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</si>
  <si>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</si>
  <si>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</si>
  <si>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</si>
  <si>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</si>
  <si>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</si>
  <si>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</si>
  <si>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</si>
  <si>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</si>
  <si>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</si>
  <si>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</si>
  <si>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</si>
  <si>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</si>
  <si>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</si>
  <si>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</si>
  <si>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</si>
  <si>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</si>
  <si>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</si>
  <si>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</si>
  <si>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</si>
  <si>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</si>
  <si>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</si>
  <si>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</si>
  <si>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</si>
  <si>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</si>
  <si>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</si>
  <si>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</si>
  <si>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</si>
  <si>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</si>
  <si>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</si>
  <si>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</si>
  <si>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</si>
  <si>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</si>
  <si>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</si>
  <si>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</si>
  <si>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</si>
  <si>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</si>
  <si>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</si>
  <si>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</si>
  <si>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</si>
  <si>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</si>
  <si>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</si>
  <si>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</si>
  <si>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</si>
  <si>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</si>
  <si>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</si>
  <si>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</si>
  <si>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</si>
  <si>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</si>
  <si>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</si>
  <si>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</si>
  <si>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</si>
  <si>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</si>
  <si>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</si>
  <si>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</si>
  <si>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</si>
  <si>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</si>
  <si>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</si>
  <si>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</si>
  <si>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</si>
  <si>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</si>
  <si>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</si>
  <si>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</si>
  <si>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</si>
  <si>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</si>
  <si>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</si>
  <si>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</si>
  <si>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</si>
  <si>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</si>
  <si>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</si>
  <si>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</si>
  <si>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</si>
  <si>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</si>
  <si>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</si>
  <si>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</si>
  <si>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</si>
  <si>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</si>
  <si>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</si>
  <si>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</si>
  <si>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</si>
  <si>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</si>
  <si>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</si>
  <si>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</si>
  <si>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</si>
  <si>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</si>
  <si>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</si>
  <si>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</si>
  <si>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</si>
  <si>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</si>
  <si>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</si>
  <si>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</si>
  <si>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</si>
  <si>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</si>
  <si>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</si>
  <si>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</si>
  <si>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</si>
  <si>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</si>
  <si>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</si>
  <si>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</si>
  <si>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</si>
  <si>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</si>
  <si>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</si>
  <si>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</si>
  <si>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</si>
  <si>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</si>
  <si>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</si>
  <si>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</si>
  <si>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</si>
  <si>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</si>
  <si>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</si>
  <si>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</si>
  <si>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</si>
  <si>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</si>
  <si>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</si>
  <si>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</si>
  <si>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</si>
  <si>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</si>
  <si>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</si>
  <si>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</si>
  <si>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</si>
  <si>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</si>
  <si>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</si>
  <si>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</si>
  <si>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</si>
  <si>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</si>
  <si>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</si>
  <si>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</si>
  <si>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</si>
  <si>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</si>
  <si>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</si>
  <si>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</si>
  <si>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</si>
  <si>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</si>
  <si>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</si>
  <si>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</si>
  <si>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</si>
  <si>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</si>
  <si>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</si>
  <si>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</si>
  <si>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</si>
  <si>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</si>
  <si>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</si>
  <si>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</si>
  <si>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</si>
  <si>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</si>
  <si>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</si>
  <si>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</si>
  <si>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</si>
  <si>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</si>
  <si>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</si>
  <si>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</si>
  <si>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</si>
  <si>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</si>
  <si>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</si>
  <si>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</si>
  <si>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</si>
  <si>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</si>
  <si>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</si>
  <si>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</si>
  <si>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</si>
  <si>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</si>
  <si>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</si>
  <si>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</si>
  <si>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</si>
  <si>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</si>
  <si>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</si>
  <si>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</si>
  <si>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</si>
  <si>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</si>
  <si>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</si>
  <si>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</si>
  <si>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</si>
  <si>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</si>
  <si>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</si>
  <si>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</si>
  <si>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</si>
  <si>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</si>
  <si>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</si>
  <si>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</si>
  <si>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</si>
  <si>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</si>
  <si>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</si>
  <si>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</si>
  <si>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</si>
  <si>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</si>
  <si>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</si>
  <si>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</si>
  <si>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</si>
  <si>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</si>
  <si>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</si>
  <si>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</si>
  <si>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</si>
  <si>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</si>
  <si>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</si>
  <si>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</si>
  <si>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</si>
  <si>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</si>
  <si>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</si>
  <si>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</si>
  <si>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</si>
  <si>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</si>
  <si>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</si>
  <si>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</si>
  <si>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</si>
  <si>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</si>
  <si>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</si>
  <si>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</si>
  <si>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</si>
  <si>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</si>
  <si>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</si>
  <si>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</si>
  <si>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</si>
  <si>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</si>
  <si>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</si>
  <si>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</si>
  <si>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</si>
  <si>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</si>
  <si>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</si>
  <si>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</si>
  <si>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</si>
  <si>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</si>
  <si>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</si>
  <si>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</si>
  <si>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</si>
  <si>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</si>
  <si>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</si>
  <si>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</si>
  <si>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</si>
  <si>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</si>
  <si>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</si>
  <si>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</si>
  <si>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</si>
  <si>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</si>
  <si>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</si>
  <si>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</si>
  <si>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</si>
  <si>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</si>
  <si>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</si>
  <si>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</si>
  <si>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</si>
  <si>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</si>
  <si>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</si>
  <si>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</si>
  <si>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</si>
  <si>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</si>
  <si>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</si>
  <si>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</si>
  <si>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</si>
  <si>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</si>
  <si>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</si>
  <si>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</si>
  <si>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</si>
  <si>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</si>
  <si>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</si>
  <si>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</si>
  <si>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</si>
  <si>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</si>
  <si>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</si>
  <si>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</si>
  <si>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</si>
  <si>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</si>
  <si>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</si>
  <si>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</si>
  <si>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</si>
  <si>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</si>
  <si>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</si>
  <si>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</si>
  <si>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</si>
  <si>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</si>
  <si>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</si>
  <si>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</si>
  <si>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</si>
  <si>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</si>
  <si>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</si>
  <si>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</si>
  <si>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</si>
  <si>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</si>
  <si>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</si>
  <si>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</si>
  <si>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</si>
  <si>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</si>
  <si>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</si>
  <si>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</si>
  <si>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</si>
  <si>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</si>
  <si>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</si>
  <si>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</si>
  <si>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</si>
  <si>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</si>
  <si>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</si>
  <si>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</si>
  <si>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</si>
  <si>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</si>
  <si>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</si>
  <si>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</si>
  <si>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</si>
  <si>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</si>
  <si>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</si>
  <si>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</si>
  <si>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</si>
  <si>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</si>
  <si>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</si>
  <si>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</si>
  <si>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</si>
  <si>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</si>
  <si>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</si>
  <si>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</si>
  <si>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</si>
  <si>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</si>
  <si>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</si>
  <si>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</si>
  <si>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</si>
  <si>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</si>
  <si>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</si>
  <si>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</si>
  <si>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</si>
  <si>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</si>
  <si>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</si>
  <si>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</si>
  <si>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</si>
  <si>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</si>
  <si>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</si>
  <si>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</si>
  <si>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</si>
  <si>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</si>
  <si>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</si>
  <si>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</si>
  <si>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</si>
  <si>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</si>
  <si>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</si>
  <si>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</si>
  <si>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</si>
  <si>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</si>
  <si>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</si>
  <si>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</si>
  <si>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</si>
  <si>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</si>
  <si>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</si>
  <si>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</si>
  <si>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</si>
  <si>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</si>
  <si>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</si>
  <si>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</si>
  <si>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</si>
  <si>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</si>
  <si>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</si>
  <si>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</si>
  <si>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</si>
  <si>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</si>
  <si>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</si>
  <si>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</si>
  <si>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</si>
  <si>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</si>
  <si>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</si>
  <si>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</si>
  <si>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</si>
  <si>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</si>
  <si>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</si>
  <si>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</si>
  <si>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</si>
  <si>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</si>
  <si>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</si>
  <si>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</si>
  <si>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</si>
  <si>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</si>
  <si>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</si>
  <si>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</si>
  <si>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</si>
  <si>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</si>
  <si>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</si>
  <si>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</si>
  <si>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</si>
  <si>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</si>
  <si>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</si>
  <si>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</si>
  <si>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</si>
  <si>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</si>
  <si>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</si>
  <si>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</si>
  <si>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</si>
  <si>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</si>
  <si>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</si>
  <si>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</si>
  <si>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</si>
  <si>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</si>
  <si>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</si>
  <si>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</si>
  <si>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</si>
  <si>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</si>
  <si>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</si>
  <si>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</si>
  <si>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</si>
  <si>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</si>
  <si>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</si>
  <si>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</si>
  <si>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</si>
  <si>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</si>
  <si>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</si>
  <si>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</si>
  <si>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</si>
  <si>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</si>
  <si>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</si>
  <si>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</si>
  <si>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</si>
  <si>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</si>
  <si>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</si>
  <si>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</si>
  <si>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</si>
  <si>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</si>
  <si>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</si>
  <si>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</si>
  <si>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</si>
  <si>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</si>
  <si>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</si>
  <si>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</si>
  <si>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</si>
  <si>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</si>
  <si>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</si>
  <si>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</si>
  <si>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</si>
  <si>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</si>
  <si>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</si>
  <si>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</si>
  <si>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</si>
  <si>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</si>
  <si>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</si>
  <si>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</si>
  <si>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</si>
  <si>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</si>
  <si>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</si>
  <si>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</si>
  <si>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</si>
  <si>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</si>
  <si>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</si>
  <si>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</si>
  <si>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</si>
  <si>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</si>
  <si>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</si>
  <si>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</si>
  <si>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</si>
  <si>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</si>
  <si>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</si>
  <si>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</si>
  <si>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</si>
  <si>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</si>
  <si>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</si>
  <si>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</si>
  <si>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</si>
  <si>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</si>
  <si>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</si>
  <si>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</si>
  <si>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</si>
  <si>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</si>
  <si>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</si>
  <si>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</si>
  <si>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</si>
  <si>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</si>
  <si>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</si>
  <si>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</si>
  <si>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</si>
  <si>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</si>
  <si>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</si>
  <si>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</si>
  <si>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</si>
  <si>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</si>
  <si>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</si>
  <si>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</si>
  <si>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</si>
  <si>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</si>
  <si>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</si>
  <si>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</si>
  <si>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</si>
  <si>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</si>
  <si>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</si>
  <si>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</si>
  <si>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</si>
  <si>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</si>
  <si>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</si>
  <si>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</si>
  <si>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</si>
  <si>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</si>
  <si>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</si>
  <si>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</si>
  <si>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</si>
  <si>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</si>
  <si>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</si>
  <si>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</si>
  <si>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</si>
  <si>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</si>
  <si>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</si>
  <si>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</si>
  <si>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</si>
  <si>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</si>
  <si>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</si>
  <si>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</si>
  <si>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</si>
  <si>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</si>
  <si>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</si>
  <si>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</si>
  <si>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</si>
  <si>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</si>
  <si>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</si>
  <si>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</si>
  <si>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</si>
  <si>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</si>
  <si>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</si>
  <si>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</si>
  <si>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</si>
  <si>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</si>
  <si>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</si>
  <si>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</si>
  <si>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</si>
  <si>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</si>
  <si>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</si>
  <si>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</si>
  <si>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</si>
  <si>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</si>
  <si>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</si>
  <si>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</si>
  <si>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</si>
  <si>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</si>
  <si>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</si>
  <si>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</si>
  <si>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</si>
  <si>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</si>
  <si>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</si>
  <si>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</si>
  <si>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</si>
  <si>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</si>
  <si>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</si>
  <si>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</si>
  <si>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</si>
  <si>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</si>
  <si>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</si>
  <si>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</si>
  <si>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</si>
  <si>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</si>
  <si>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</si>
  <si>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</si>
  <si>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</si>
  <si>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</si>
  <si>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</si>
  <si>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</si>
  <si>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</si>
  <si>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</si>
  <si>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</si>
  <si>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</si>
  <si>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</si>
  <si>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</si>
  <si>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</si>
  <si>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</si>
  <si>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</si>
  <si>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</si>
  <si>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</si>
  <si>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</si>
  <si>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</si>
  <si>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</si>
  <si>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</si>
  <si>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</si>
  <si>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</si>
  <si>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</si>
  <si>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</si>
  <si>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</si>
  <si>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</si>
  <si>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</si>
  <si>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</si>
  <si>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</si>
  <si>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</si>
  <si>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</si>
  <si>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</si>
  <si>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</si>
  <si>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</si>
  <si>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</si>
  <si>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</si>
  <si>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</si>
  <si>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</si>
  <si>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</si>
  <si>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</si>
  <si>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</si>
  <si>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</si>
  <si>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</si>
  <si>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</si>
  <si>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</si>
  <si>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</si>
  <si>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</si>
  <si>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</si>
  <si>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</si>
  <si>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</si>
  <si>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</si>
  <si>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</si>
  <si>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</si>
  <si>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</si>
  <si>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</si>
  <si>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</si>
  <si>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</si>
  <si>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</si>
  <si>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</si>
  <si>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</si>
  <si>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</si>
  <si>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</si>
  <si>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</si>
  <si>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</si>
  <si>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</si>
  <si>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</si>
  <si>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</si>
  <si>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</si>
  <si>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</si>
  <si>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</si>
  <si>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</si>
  <si>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</si>
  <si>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</si>
  <si>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</si>
  <si>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</si>
  <si>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</si>
  <si>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</si>
  <si>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</si>
  <si>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</si>
  <si>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</si>
  <si>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</si>
  <si>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</si>
  <si>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</si>
  <si>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</si>
  <si>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</si>
  <si>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</si>
  <si>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</si>
  <si>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</si>
  <si>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</si>
  <si>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</si>
  <si>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</si>
  <si>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</si>
  <si>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</si>
  <si>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</si>
  <si>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</si>
  <si>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</si>
  <si>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</si>
  <si>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</si>
  <si>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</si>
  <si>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</si>
  <si>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</si>
  <si>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</si>
  <si>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</si>
  <si>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</si>
  <si>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</si>
  <si>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</si>
  <si>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</si>
  <si>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</si>
  <si>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</si>
  <si>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</si>
  <si>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</si>
  <si>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</si>
  <si>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</si>
  <si>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</si>
  <si>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</si>
  <si>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</si>
  <si>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</si>
  <si>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</si>
  <si>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</si>
  <si>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</si>
  <si>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</si>
  <si>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</si>
  <si>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</si>
  <si>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</si>
  <si>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</si>
  <si>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</si>
  <si>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</si>
  <si>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</si>
  <si>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</si>
  <si>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</si>
  <si>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</si>
  <si>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</si>
  <si>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</si>
  <si>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</si>
  <si>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</si>
  <si>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</si>
  <si>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</si>
  <si>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</si>
  <si>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</si>
  <si>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</si>
  <si>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</si>
  <si>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</si>
  <si>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</si>
  <si>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</si>
  <si>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</si>
  <si>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</si>
  <si>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</si>
  <si>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</si>
  <si>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</si>
  <si>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</si>
  <si>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</si>
  <si>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</si>
  <si>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</si>
  <si>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</si>
  <si>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</si>
  <si>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</si>
  <si>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</si>
  <si>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</si>
  <si>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</si>
  <si>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</si>
  <si>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</si>
  <si>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</si>
  <si>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</si>
  <si>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</si>
  <si>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</si>
  <si>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</si>
  <si>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</si>
  <si>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</si>
  <si>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</si>
  <si>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</si>
  <si>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</si>
  <si>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</si>
  <si>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</si>
  <si>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</si>
  <si>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</si>
  <si>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</si>
  <si>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</si>
  <si>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</si>
  <si>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</si>
  <si>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</si>
  <si>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</si>
  <si>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</si>
  <si>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</si>
  <si>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</si>
  <si>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</si>
  <si>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</si>
  <si>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</si>
  <si>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</si>
  <si>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</si>
  <si>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</si>
  <si>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</si>
  <si>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</si>
  <si>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</si>
  <si>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</si>
  <si>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</si>
  <si>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</si>
  <si>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</si>
  <si>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</si>
  <si>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</si>
  <si>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</si>
  <si>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</si>
  <si>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</si>
  <si>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</si>
  <si>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</si>
  <si>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</si>
  <si>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</si>
  <si>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</si>
  <si>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</si>
  <si>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</si>
  <si>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</si>
  <si>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</si>
  <si>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</si>
  <si>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</si>
  <si>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</si>
  <si>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</si>
  <si>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</si>
  <si>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</si>
  <si>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</si>
  <si>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</si>
  <si>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</si>
  <si>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</si>
  <si>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</si>
  <si>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</si>
  <si>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</si>
  <si>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</si>
  <si>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</si>
  <si>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</si>
  <si>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</si>
  <si>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</si>
  <si>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</si>
  <si>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</si>
  <si>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</si>
  <si>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</si>
  <si>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</si>
  <si>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</si>
  <si>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</si>
  <si>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</si>
  <si>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</si>
  <si>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</si>
  <si>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</si>
  <si>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</si>
  <si>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</si>
  <si>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</si>
  <si>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</si>
  <si>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</si>
  <si>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</si>
  <si>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</si>
  <si>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</si>
  <si>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</si>
  <si>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</si>
  <si>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</si>
  <si>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</si>
  <si>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</si>
  <si>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</si>
  <si>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</si>
  <si>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</si>
  <si>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</si>
  <si>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</si>
  <si>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</si>
  <si>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</si>
  <si>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</si>
  <si>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</si>
  <si>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</si>
  <si>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</si>
  <si>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</si>
  <si>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</si>
  <si>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</si>
  <si>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</si>
  <si>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</si>
  <si>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</si>
  <si>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</si>
  <si>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</si>
  <si>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</si>
  <si>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</si>
  <si>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</si>
  <si>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</si>
  <si>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</si>
  <si>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</si>
  <si>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</si>
  <si>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</si>
  <si>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</si>
  <si>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</si>
  <si>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</si>
  <si>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</si>
  <si>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</si>
  <si>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</si>
  <si>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</si>
  <si>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</si>
  <si>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</si>
  <si>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</si>
  <si>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</si>
  <si>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</si>
  <si>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</si>
  <si>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</si>
  <si>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</si>
  <si>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</si>
  <si>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</si>
  <si>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</si>
  <si>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</si>
  <si>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</si>
  <si>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</si>
  <si>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</si>
  <si>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</si>
  <si>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</si>
  <si>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</si>
  <si>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</si>
  <si>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</si>
  <si>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</si>
  <si>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</si>
  <si>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</si>
  <si>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</si>
  <si>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</si>
  <si>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</si>
  <si>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</si>
  <si>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</si>
  <si>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</si>
  <si>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</si>
  <si>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</si>
  <si>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</si>
  <si>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</si>
  <si>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</si>
  <si>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</si>
  <si>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</si>
  <si>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</si>
  <si>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</si>
  <si>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</si>
  <si>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</si>
  <si>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</si>
  <si>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</si>
  <si>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</si>
  <si>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</si>
  <si>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</si>
  <si>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</si>
  <si>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</si>
  <si>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</si>
  <si>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</si>
  <si>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</si>
  <si>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</si>
  <si>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</si>
  <si>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</si>
  <si>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</si>
  <si>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</si>
  <si>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</si>
  <si>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</si>
  <si>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</si>
  <si>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</si>
  <si>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</si>
  <si>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</si>
  <si>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</si>
  <si>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</si>
  <si>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</si>
  <si>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</si>
  <si>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</si>
  <si>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</si>
  <si>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</si>
  <si>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</si>
  <si>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</si>
  <si>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</si>
  <si>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</si>
  <si>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</si>
  <si>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</si>
  <si>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</si>
  <si>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</si>
  <si>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</si>
  <si>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</si>
  <si>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</si>
  <si>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</si>
  <si>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</si>
  <si>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</si>
  <si>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</si>
  <si>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</si>
  <si>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</si>
  <si>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</si>
  <si>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</si>
  <si>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</si>
  <si>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</si>
  <si>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</si>
  <si>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</si>
  <si>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</si>
  <si>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</si>
  <si>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</si>
  <si>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</si>
  <si>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</si>
  <si>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</si>
  <si>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</si>
  <si>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</si>
  <si>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</si>
  <si>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</si>
  <si>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</si>
  <si>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</si>
  <si>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</si>
  <si>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</si>
  <si>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</si>
  <si>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</si>
  <si>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</si>
  <si>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</si>
  <si>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</si>
  <si>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</si>
  <si>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</si>
  <si>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</si>
  <si>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</si>
  <si>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</si>
  <si>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</si>
  <si>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</si>
  <si>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</si>
  <si>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</si>
  <si>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</si>
  <si>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</si>
  <si>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</si>
  <si>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</si>
  <si>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</si>
  <si>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</si>
  <si>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</si>
  <si>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</si>
  <si>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</si>
  <si>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</si>
  <si>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</si>
  <si>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</si>
  <si>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</si>
  <si>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</si>
  <si>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</si>
  <si>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</si>
  <si>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</si>
  <si>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</si>
  <si>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</si>
  <si>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</si>
  <si>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</si>
  <si>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</si>
  <si>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</si>
  <si>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</si>
  <si>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</si>
  <si>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</si>
  <si>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</si>
  <si>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</si>
  <si>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</si>
  <si>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</si>
  <si>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</si>
  <si>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</si>
  <si>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</si>
  <si>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</si>
  <si>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</si>
  <si>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</si>
  <si>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</si>
  <si>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</si>
  <si>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</si>
  <si>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</si>
  <si>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</si>
  <si>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</si>
  <si>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</si>
  <si>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</si>
  <si>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</si>
  <si>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</si>
  <si>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</si>
  <si>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</si>
  <si>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</si>
  <si>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</si>
  <si>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</si>
  <si>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</si>
  <si>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</si>
  <si>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</si>
  <si>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</si>
  <si>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</si>
  <si>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</si>
  <si>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</si>
  <si>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</si>
  <si>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</si>
  <si>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</si>
  <si>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</si>
  <si>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</si>
  <si>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</si>
  <si>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</si>
  <si>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</si>
  <si>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</si>
  <si>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</si>
  <si>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</si>
  <si>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</si>
  <si>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</si>
  <si>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</si>
  <si>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</si>
  <si>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</si>
  <si>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</si>
  <si>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</si>
  <si>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</si>
  <si>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</si>
  <si>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</si>
  <si>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</si>
  <si>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</si>
  <si>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</si>
  <si>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</si>
  <si>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</si>
  <si>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</si>
  <si>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</si>
  <si>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</si>
  <si>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</si>
  <si>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</si>
  <si>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</si>
  <si>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</si>
  <si>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</si>
  <si>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</si>
  <si>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</si>
  <si>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</si>
  <si>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</si>
  <si>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</si>
  <si>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</si>
  <si>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</si>
  <si>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</si>
  <si>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</si>
  <si>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</si>
  <si>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</si>
  <si>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</si>
  <si>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</si>
  <si>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</si>
  <si>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</si>
  <si>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</si>
  <si>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</si>
  <si>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</si>
  <si>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</si>
  <si>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</si>
  <si>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</si>
  <si>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</si>
  <si>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</si>
  <si>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</si>
  <si>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</si>
  <si>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</si>
  <si>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</si>
  <si>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</si>
  <si>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</si>
  <si>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</si>
  <si>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</si>
  <si>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</si>
  <si>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</si>
  <si>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</si>
  <si>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</si>
  <si>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</si>
  <si>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</si>
  <si>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</si>
  <si>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</si>
  <si>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</si>
  <si>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</si>
  <si>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</si>
  <si>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</si>
  <si>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</si>
  <si>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</si>
  <si>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</si>
  <si>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</si>
  <si>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</si>
  <si>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</si>
  <si>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</si>
  <si>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</si>
  <si>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</si>
  <si>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</si>
  <si>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</si>
  <si>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</si>
  <si>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</si>
  <si>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</si>
  <si>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</si>
  <si>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</si>
  <si>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</si>
  <si>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</si>
  <si>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</si>
  <si>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</si>
  <si>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</si>
  <si>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</si>
  <si>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</si>
  <si>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</si>
  <si>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</si>
  <si>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</si>
  <si>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</si>
  <si>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</si>
  <si>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</si>
  <si>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</si>
  <si>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</si>
  <si>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</si>
  <si>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</si>
  <si>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</si>
  <si>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</si>
  <si>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</si>
  <si>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</si>
  <si>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</si>
  <si>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</si>
  <si>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</si>
  <si>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</si>
  <si>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</si>
  <si>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</si>
  <si>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</si>
  <si>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</si>
  <si>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</si>
  <si>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</si>
  <si>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</si>
  <si>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</si>
  <si>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</si>
  <si>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</si>
  <si>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</si>
  <si>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</si>
  <si>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</si>
  <si>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</si>
  <si>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</si>
  <si>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</si>
  <si>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</si>
  <si>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</si>
  <si>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</si>
  <si>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</si>
  <si>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</si>
  <si>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</si>
  <si>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</si>
  <si>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</si>
  <si>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</si>
  <si>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</si>
  <si>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</si>
  <si>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</si>
  <si>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</si>
  <si>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</si>
  <si>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</si>
  <si>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</si>
  <si>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</si>
  <si>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</si>
  <si>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</si>
  <si>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</si>
  <si>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</si>
  <si>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</si>
  <si>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</si>
  <si>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</si>
  <si>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</si>
  <si>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</si>
  <si>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</si>
  <si>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</si>
  <si>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</si>
  <si>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</si>
  <si>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</si>
  <si>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</si>
  <si>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</si>
  <si>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</si>
  <si>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</si>
  <si>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</si>
  <si>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</si>
  <si>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</si>
  <si>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</si>
  <si>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</si>
  <si>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</si>
  <si>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</si>
  <si>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</si>
  <si>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</si>
  <si>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</si>
  <si>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</si>
  <si>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</si>
  <si>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</si>
  <si>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</si>
  <si>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</si>
  <si>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</si>
  <si>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</si>
  <si>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</si>
  <si>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</si>
  <si>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</si>
  <si>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</si>
  <si>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</si>
  <si>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</si>
  <si>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</si>
  <si>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</si>
  <si>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</si>
  <si>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</si>
  <si>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</si>
  <si>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</si>
  <si>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</si>
  <si>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</si>
  <si>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</si>
  <si>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</si>
  <si>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</si>
  <si>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</si>
  <si>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</si>
  <si>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</si>
  <si>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</si>
  <si>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</si>
  <si>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</si>
  <si>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</si>
  <si>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</si>
  <si>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</si>
  <si>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</si>
  <si>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</si>
  <si>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</si>
  <si>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</si>
  <si>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</si>
  <si>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</si>
  <si>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</si>
  <si>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</si>
  <si>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</si>
  <si>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</si>
  <si>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</si>
  <si>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</si>
  <si>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</si>
  <si>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</si>
  <si>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</si>
  <si>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</si>
  <si>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</si>
  <si>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</si>
  <si>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</si>
  <si>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</si>
  <si>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</si>
  <si>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</si>
  <si>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</si>
  <si>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</si>
  <si>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</si>
  <si>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</si>
  <si>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</si>
  <si>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</si>
  <si>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</si>
  <si>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</si>
  <si>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</si>
  <si>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</si>
  <si>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</si>
  <si>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</si>
  <si>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</si>
  <si>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</si>
  <si>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</si>
  <si>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</si>
  <si>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</si>
  <si>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</si>
  <si>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</si>
  <si>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</si>
  <si>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</si>
  <si>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</si>
  <si>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</si>
  <si>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</si>
  <si>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</si>
  <si>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</si>
  <si>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</si>
  <si>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</si>
  <si>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</si>
  <si>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</si>
  <si>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</si>
  <si>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</si>
  <si>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</si>
  <si>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</si>
  <si>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</si>
  <si>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</si>
  <si>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</si>
  <si>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</si>
  <si>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</si>
  <si>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</si>
  <si>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</si>
  <si>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</si>
  <si>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</si>
  <si>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</si>
  <si>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</si>
  <si>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</si>
  <si>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</si>
  <si>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</si>
  <si>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</si>
  <si>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</si>
  <si>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</si>
  <si>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</si>
  <si>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</si>
  <si>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</si>
  <si>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</si>
  <si>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</si>
  <si>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</si>
  <si>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</si>
  <si>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</si>
  <si>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</si>
  <si>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</si>
  <si>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</si>
  <si>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</si>
  <si>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</si>
  <si>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</si>
  <si>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</si>
  <si>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</si>
  <si>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</si>
  <si>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</si>
  <si>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</si>
  <si>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</si>
  <si>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</si>
  <si>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</si>
  <si>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</si>
  <si>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</si>
  <si>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</si>
  <si>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</si>
  <si>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</si>
  <si>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</si>
  <si>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</si>
  <si>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</si>
  <si>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</si>
  <si>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</si>
  <si>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</si>
  <si>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</si>
  <si>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</si>
  <si>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</si>
  <si>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</si>
  <si>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</si>
  <si>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</si>
  <si>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</si>
  <si>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</si>
  <si>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</si>
  <si>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</si>
  <si>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</si>
  <si>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</si>
  <si>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</si>
  <si>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</si>
  <si>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</si>
  <si>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</si>
  <si>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</si>
  <si>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</si>
  <si>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</si>
  <si>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</si>
  <si>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</si>
  <si>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</si>
  <si>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</si>
  <si>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</si>
  <si>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</si>
  <si>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</si>
  <si>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</si>
  <si>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</si>
  <si>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</si>
  <si>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</si>
  <si>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</si>
  <si>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</si>
  <si>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</si>
  <si>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</si>
  <si>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</si>
  <si>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</si>
  <si>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</si>
  <si>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</si>
  <si>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</si>
  <si>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</si>
  <si>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</si>
  <si>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</si>
  <si>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</si>
  <si>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</si>
  <si>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</si>
  <si>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</si>
  <si>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</si>
  <si>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</si>
  <si>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</si>
  <si>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</si>
  <si>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</si>
  <si>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</si>
  <si>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</si>
  <si>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</si>
  <si>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</si>
  <si>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</si>
  <si>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</si>
  <si>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</si>
  <si>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</si>
  <si>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</si>
  <si>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</si>
  <si>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</si>
  <si>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</si>
  <si>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</si>
  <si>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</si>
  <si>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</si>
  <si>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</si>
  <si>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</si>
  <si>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</si>
  <si>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</si>
  <si>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</si>
  <si>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</si>
  <si>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</si>
  <si>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</si>
  <si>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</si>
  <si>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</si>
  <si>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</si>
  <si>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</si>
  <si>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</si>
  <si>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</si>
  <si>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</si>
  <si>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</si>
  <si>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</si>
  <si>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</si>
  <si>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</si>
  <si>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</si>
  <si>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</si>
  <si>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</si>
  <si>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</si>
  <si>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</si>
  <si>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</si>
  <si>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</si>
  <si>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</si>
  <si>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</si>
  <si>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</si>
  <si>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</si>
  <si>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</si>
  <si>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</si>
  <si>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</si>
  <si>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</si>
  <si>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</si>
  <si>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</si>
  <si>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</si>
  <si>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</si>
  <si>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</si>
  <si>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</si>
  <si>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</si>
  <si>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</si>
  <si>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</si>
  <si>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</si>
  <si>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</si>
  <si>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</si>
  <si>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</si>
  <si>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</si>
  <si>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</si>
  <si>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</si>
  <si>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</si>
  <si>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</si>
  <si>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</si>
  <si>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</si>
  <si>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</si>
  <si>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</si>
  <si>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</si>
  <si>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</si>
  <si>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</si>
  <si>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</si>
  <si>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</si>
  <si>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</si>
  <si>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</si>
  <si>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</si>
  <si>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</si>
  <si>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</si>
  <si>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</si>
  <si>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</si>
  <si>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</si>
  <si>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</si>
  <si>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</si>
  <si>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</si>
  <si>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</si>
  <si>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</si>
  <si>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</si>
  <si>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</si>
  <si>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</si>
  <si>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</si>
  <si>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</si>
  <si>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</si>
  <si>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</si>
  <si>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</si>
  <si>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</si>
  <si>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</si>
  <si>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</si>
  <si>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</si>
  <si>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</si>
  <si>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</si>
  <si>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</si>
  <si>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</si>
  <si>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</si>
  <si>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</si>
  <si>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</si>
  <si>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</si>
  <si>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</si>
  <si>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</si>
  <si>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</si>
  <si>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</si>
  <si>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</si>
  <si>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</si>
  <si>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</si>
  <si>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</si>
  <si>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</si>
  <si>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</si>
  <si>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</si>
  <si>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</si>
  <si>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</si>
  <si>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</si>
  <si>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</si>
  <si>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</si>
  <si>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</si>
  <si>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</si>
  <si>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</si>
  <si>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</si>
  <si>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</si>
  <si>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</si>
  <si>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</si>
  <si>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</si>
  <si>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</si>
  <si>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</si>
  <si>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</si>
  <si>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</si>
  <si>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</si>
  <si>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</si>
  <si>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</si>
  <si>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</si>
  <si>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</si>
  <si>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</si>
  <si>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</si>
  <si>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</si>
  <si>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</si>
  <si>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</si>
  <si>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</si>
  <si>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</si>
  <si>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</si>
  <si>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</si>
  <si>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</si>
  <si>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</si>
  <si>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</si>
  <si>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</si>
  <si>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</si>
  <si>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</si>
  <si>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</si>
  <si>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</si>
  <si>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</si>
  <si>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</si>
  <si>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</si>
  <si>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</si>
  <si>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</si>
  <si>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</si>
  <si>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</si>
  <si>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</si>
  <si>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</si>
  <si>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</si>
  <si>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</si>
  <si>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</si>
  <si>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</si>
  <si>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</si>
  <si>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</si>
  <si>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</si>
  <si>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</si>
  <si>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</si>
  <si>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</si>
  <si>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</si>
  <si>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</si>
  <si>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</si>
  <si>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</si>
  <si>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</si>
  <si>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</si>
  <si>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</si>
  <si>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</si>
  <si>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</si>
  <si>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</si>
  <si>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</si>
  <si>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</si>
  <si>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</si>
  <si>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</si>
  <si>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</si>
  <si>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</si>
  <si>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</si>
  <si>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</si>
  <si>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</si>
  <si>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</si>
  <si>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</si>
  <si>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</si>
  <si>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</si>
  <si>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</si>
  <si>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</si>
  <si>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</si>
  <si>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</si>
  <si>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</si>
  <si>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</si>
  <si>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</si>
  <si>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</si>
  <si>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</si>
  <si>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</si>
  <si>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</si>
  <si>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</si>
  <si>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</si>
  <si>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</si>
  <si>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</si>
  <si>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</si>
  <si>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</si>
  <si>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</si>
  <si>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</si>
  <si>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</si>
  <si>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</si>
  <si>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</si>
  <si>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</si>
  <si>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</si>
  <si>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</si>
  <si>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</si>
  <si>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</si>
  <si>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</si>
  <si>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</si>
  <si>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</si>
  <si>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</si>
  <si>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</si>
  <si>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</si>
  <si>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</si>
  <si>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</si>
  <si>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</si>
  <si>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</si>
  <si>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</si>
  <si>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</si>
  <si>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</si>
  <si>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</si>
  <si>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</si>
  <si>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</si>
  <si>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</si>
  <si>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</si>
  <si>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</si>
  <si>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</si>
  <si>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</si>
  <si>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</si>
  <si>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</si>
  <si>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</si>
  <si>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</si>
  <si>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</si>
  <si>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</si>
  <si>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</si>
  <si>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</si>
  <si>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</si>
  <si>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</si>
  <si>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</si>
  <si>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</si>
  <si>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</si>
  <si>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</si>
  <si>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</si>
  <si>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</si>
  <si>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</si>
  <si>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</si>
  <si>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</si>
  <si>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</si>
  <si>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</si>
  <si>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</si>
  <si>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</si>
  <si>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</si>
  <si>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</si>
  <si>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</si>
  <si>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</si>
  <si>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</si>
  <si>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</si>
  <si>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</si>
  <si>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</si>
  <si>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</si>
  <si>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</si>
  <si>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</si>
  <si>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</si>
  <si>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</si>
  <si>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</si>
  <si>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</si>
  <si>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</si>
  <si>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</si>
  <si>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</si>
  <si>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</si>
  <si>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</si>
  <si>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</si>
  <si>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</si>
  <si>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</si>
  <si>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</si>
  <si>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</si>
  <si>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</si>
  <si>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</si>
  <si>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</si>
  <si>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</si>
  <si>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</si>
  <si>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</si>
  <si>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</si>
  <si>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</si>
  <si>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</si>
  <si>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</si>
  <si>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</si>
  <si>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</si>
  <si>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</si>
  <si>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</si>
  <si>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</si>
  <si>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</si>
  <si>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</si>
  <si>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</si>
  <si>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</si>
  <si>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</si>
  <si>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</si>
  <si>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</si>
  <si>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</si>
  <si>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</si>
  <si>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</si>
  <si>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</si>
  <si>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</si>
  <si>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</si>
  <si>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</si>
  <si>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</si>
  <si>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</si>
  <si>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</si>
  <si>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</si>
  <si>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</si>
  <si>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</si>
  <si>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</si>
  <si>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</si>
  <si>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</si>
  <si>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</si>
  <si>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</si>
  <si>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</si>
  <si>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</si>
  <si>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</si>
  <si>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</si>
  <si>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</si>
  <si>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</si>
  <si>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</si>
  <si>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</si>
  <si>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</si>
  <si>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</si>
  <si>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</si>
  <si>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</si>
  <si>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</si>
  <si>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</si>
  <si>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</si>
  <si>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</si>
  <si>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</si>
  <si>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</si>
  <si>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</si>
  <si>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</si>
  <si>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</si>
  <si>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</si>
  <si>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</si>
  <si>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</si>
  <si>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</si>
  <si>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</si>
  <si>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</si>
  <si>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</si>
  <si>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</si>
  <si>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</si>
  <si>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</si>
  <si>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</si>
  <si>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</si>
  <si>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</si>
  <si>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</si>
  <si>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</si>
  <si>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</si>
  <si>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</si>
  <si>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</si>
  <si>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</si>
  <si>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</si>
  <si>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</si>
  <si>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</si>
  <si>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</si>
  <si>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</si>
  <si>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</si>
  <si>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</si>
  <si>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</si>
  <si>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</si>
  <si>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</si>
  <si>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</si>
  <si>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</si>
  <si>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</si>
  <si>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</si>
  <si>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</si>
  <si>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</si>
  <si>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</si>
  <si>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</si>
  <si>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</si>
  <si>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</si>
  <si>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</si>
  <si>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</si>
  <si>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</si>
  <si>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</si>
  <si>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</si>
  <si>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</si>
  <si>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</si>
  <si>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</si>
  <si>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</si>
  <si>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</si>
  <si>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</si>
  <si>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</si>
  <si>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</si>
  <si>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</si>
  <si>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</si>
  <si>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</si>
  <si>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</si>
  <si>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</si>
  <si>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</si>
  <si>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</si>
  <si>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</si>
  <si>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</si>
  <si>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</si>
  <si>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</si>
  <si>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</si>
  <si>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</si>
  <si>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</si>
  <si>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</si>
  <si>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</si>
  <si>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</si>
  <si>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</si>
  <si>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</si>
  <si>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</si>
  <si>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</si>
  <si>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</si>
  <si>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</si>
  <si>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</si>
  <si>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</si>
  <si>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</si>
  <si>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</si>
  <si>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</si>
  <si>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</si>
  <si>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</si>
  <si>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</si>
  <si>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</si>
  <si>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</si>
  <si>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</si>
  <si>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</si>
  <si>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</si>
  <si>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</si>
  <si>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</si>
  <si>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</si>
  <si>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</si>
  <si>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</si>
  <si>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</si>
  <si>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</si>
  <si>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</si>
  <si>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</si>
  <si>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</si>
  <si>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</si>
  <si>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</si>
  <si>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</si>
  <si>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</si>
  <si>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</si>
  <si>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</si>
  <si>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</si>
  <si>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</si>
  <si>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</si>
  <si>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</si>
  <si>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</si>
  <si>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</si>
  <si>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</si>
  <si>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</si>
  <si>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</si>
  <si>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</si>
  <si>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</si>
  <si>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</si>
  <si>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</si>
  <si>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</si>
  <si>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</si>
  <si>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</si>
  <si>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</si>
  <si>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</si>
  <si>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</si>
  <si>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</si>
  <si>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</si>
  <si>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</si>
  <si>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</si>
  <si>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</si>
  <si>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</si>
  <si>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</si>
  <si>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</si>
  <si>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</si>
  <si>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</si>
  <si>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</si>
  <si>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</si>
  <si>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</si>
  <si>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</si>
  <si>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</si>
  <si>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</si>
  <si>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</si>
  <si>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</si>
  <si>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</si>
  <si>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</si>
  <si>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</si>
  <si>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</si>
  <si>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</si>
  <si>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</si>
  <si>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</si>
  <si>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</si>
  <si>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</si>
  <si>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</si>
  <si>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</si>
  <si>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</si>
  <si>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</si>
  <si>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</si>
  <si>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</si>
  <si>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</si>
  <si>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</si>
  <si>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</si>
  <si>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</si>
  <si>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</si>
  <si>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</si>
  <si>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</si>
  <si>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</si>
  <si>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</si>
  <si>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</si>
  <si>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</si>
  <si>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</si>
  <si>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</si>
  <si>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</si>
  <si>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</si>
  <si>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</si>
  <si>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</si>
  <si>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</si>
  <si>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</si>
  <si>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</si>
  <si>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</si>
  <si>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</si>
  <si>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</si>
  <si>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</si>
  <si>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</si>
  <si>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</si>
  <si>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</si>
  <si>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</si>
  <si>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</si>
  <si>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</si>
  <si>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</si>
  <si>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</si>
  <si>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</si>
  <si>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</si>
  <si>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</si>
  <si>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</si>
  <si>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</si>
  <si>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</si>
  <si>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</si>
  <si>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</si>
  <si>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</si>
  <si>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</si>
  <si>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</si>
  <si>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</si>
  <si>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</si>
  <si>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</si>
  <si>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</si>
  <si>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</si>
  <si>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</si>
  <si>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</si>
  <si>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</si>
  <si>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</si>
  <si>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</si>
  <si>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</si>
  <si>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</si>
  <si>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</si>
  <si>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</si>
  <si>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</si>
  <si>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</si>
  <si>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</si>
  <si>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</si>
  <si>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</si>
  <si>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</si>
  <si>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</si>
  <si>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</si>
  <si>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</si>
  <si>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</si>
  <si>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</si>
  <si>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</si>
  <si>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</si>
  <si>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</si>
  <si>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</si>
  <si>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</si>
  <si>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</si>
  <si>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</si>
  <si>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</si>
  <si>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</si>
  <si>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</si>
  <si>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</si>
  <si>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</si>
  <si>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</si>
  <si>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</si>
  <si>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</si>
  <si>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</si>
  <si>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</si>
  <si>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</si>
  <si>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</si>
  <si>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</si>
  <si>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</si>
  <si>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</si>
  <si>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</si>
  <si>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</si>
  <si>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</si>
  <si>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</si>
  <si>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</si>
  <si>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</si>
  <si>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</si>
  <si>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</si>
  <si>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</si>
  <si>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</si>
  <si>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</si>
  <si>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</si>
  <si>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</si>
  <si>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</si>
  <si>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</si>
  <si>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</si>
  <si>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</si>
  <si>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</si>
  <si>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</si>
  <si>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</si>
  <si>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</si>
  <si>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</si>
  <si>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</si>
  <si>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</si>
  <si>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</si>
  <si>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</si>
  <si>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</si>
  <si>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</si>
  <si>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</si>
  <si>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</si>
  <si>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</si>
  <si>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</si>
  <si>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</si>
  <si>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</si>
  <si>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</si>
  <si>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</si>
  <si>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</si>
  <si>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</si>
  <si>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</si>
  <si>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</si>
  <si>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</si>
  <si>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</si>
  <si>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</si>
  <si>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</si>
  <si>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</si>
  <si>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</si>
  <si>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</si>
  <si>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</si>
  <si>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</si>
  <si>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</si>
  <si>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</si>
  <si>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</si>
  <si>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</si>
  <si>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</si>
  <si>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</si>
  <si>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</si>
  <si>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</si>
  <si>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</si>
  <si>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</si>
  <si>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</si>
  <si>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</si>
  <si>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</si>
  <si>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</si>
  <si>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</si>
  <si>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</si>
  <si>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</si>
  <si>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</si>
  <si>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</si>
  <si>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</si>
  <si>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</si>
  <si>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</si>
  <si>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</si>
  <si>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</si>
  <si>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</si>
  <si>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</si>
  <si>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</si>
  <si>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</si>
  <si>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</si>
  <si>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</si>
  <si>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</si>
  <si>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</si>
  <si>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</si>
  <si>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</si>
  <si>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</si>
  <si>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</si>
  <si>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</si>
  <si>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</si>
  <si>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</si>
  <si>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</si>
  <si>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</si>
  <si>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</si>
  <si>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</si>
  <si>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</si>
  <si>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</si>
  <si>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</si>
  <si>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</si>
  <si>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</si>
  <si>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</si>
  <si>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</si>
  <si>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</si>
  <si>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</si>
  <si>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</si>
  <si>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</si>
  <si>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</si>
  <si>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</si>
  <si>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</si>
  <si>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</si>
  <si>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</si>
  <si>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</si>
  <si>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</si>
  <si>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</si>
  <si>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</si>
  <si>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</si>
  <si>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</si>
  <si>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</si>
  <si>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</si>
  <si>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</si>
  <si>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</si>
  <si>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</si>
  <si>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</si>
  <si>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</si>
  <si>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</si>
  <si>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</si>
  <si>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</si>
  <si>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</si>
  <si>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</si>
  <si>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</si>
  <si>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</si>
  <si>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</si>
  <si>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</si>
  <si>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</si>
  <si>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</si>
  <si>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</si>
  <si>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</si>
  <si>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</si>
  <si>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</si>
  <si>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</si>
  <si>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</si>
  <si>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</si>
  <si>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</si>
  <si>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</si>
  <si>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</si>
  <si>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</si>
  <si>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</si>
  <si>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</si>
  <si>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</si>
  <si>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</si>
  <si>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</si>
  <si>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</si>
  <si>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</si>
  <si>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</si>
  <si>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</si>
  <si>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</si>
  <si>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</si>
  <si>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</si>
  <si>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</si>
  <si>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</si>
  <si>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</si>
  <si>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</si>
  <si>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</si>
  <si>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</si>
  <si>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</si>
  <si>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</si>
  <si>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</si>
  <si>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</si>
  <si>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</si>
  <si>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</si>
  <si>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</si>
  <si>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</si>
  <si>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</si>
  <si>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</si>
  <si>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</si>
  <si>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</si>
  <si>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</si>
  <si>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</si>
  <si>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</si>
  <si>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</si>
  <si>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</si>
  <si>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</si>
  <si>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</si>
  <si>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</si>
  <si>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</si>
  <si>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</si>
  <si>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</si>
  <si>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</si>
  <si>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</si>
  <si>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</si>
  <si>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</si>
  <si>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</si>
  <si>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</si>
  <si>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</si>
  <si>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</si>
  <si>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</si>
  <si>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</si>
  <si>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</si>
  <si>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</si>
  <si>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</si>
  <si>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</si>
  <si>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</si>
  <si>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</si>
  <si>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</si>
  <si>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</si>
  <si>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</si>
  <si>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</si>
  <si>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</si>
  <si>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</si>
  <si>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</si>
  <si>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</si>
  <si>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</si>
  <si>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</si>
  <si>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</si>
  <si>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</si>
  <si>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</si>
  <si>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</si>
  <si>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</si>
  <si>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</si>
  <si>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</si>
  <si>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</si>
  <si>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</si>
  <si>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</si>
  <si>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</si>
  <si>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</si>
  <si>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</si>
  <si>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</si>
  <si>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</si>
  <si>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</si>
  <si>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</si>
  <si>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</si>
  <si>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</si>
  <si>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</si>
  <si>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</si>
  <si>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</si>
  <si>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</si>
  <si>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</si>
  <si>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</si>
  <si>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</si>
  <si>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</si>
  <si>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</si>
  <si>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</si>
  <si>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</si>
  <si>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</si>
  <si>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</si>
  <si>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</si>
  <si>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</si>
  <si>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</si>
  <si>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</si>
  <si>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</si>
  <si>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</si>
  <si>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</si>
  <si>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</si>
  <si>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</si>
  <si>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</si>
  <si>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</si>
  <si>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</si>
  <si>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</si>
  <si>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</si>
  <si>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</si>
  <si>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</si>
  <si>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</si>
  <si>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</si>
  <si>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</si>
  <si>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</si>
  <si>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</si>
  <si>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</si>
  <si>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</si>
  <si>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</si>
  <si>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</si>
  <si>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</si>
  <si>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</si>
  <si>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</si>
  <si>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</si>
  <si>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</si>
  <si>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</si>
  <si>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</si>
  <si>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</si>
  <si>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</si>
  <si>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</si>
  <si>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</si>
  <si>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</si>
  <si>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</si>
  <si>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</si>
  <si>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</si>
  <si>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</si>
  <si>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</si>
  <si>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</si>
  <si>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</si>
  <si>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</si>
  <si>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</si>
  <si>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</si>
  <si>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</si>
  <si>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</si>
  <si>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</si>
  <si>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</si>
  <si>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</si>
  <si>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</si>
  <si>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</si>
  <si>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</si>
  <si>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</si>
  <si>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</si>
  <si>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</si>
  <si>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</si>
  <si>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</si>
  <si>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</si>
  <si>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</si>
  <si>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</si>
  <si>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</si>
  <si>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</si>
  <si>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</si>
  <si>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</si>
  <si>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</si>
  <si>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</si>
  <si>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</si>
  <si>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</si>
  <si>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</si>
  <si>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</si>
  <si>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</si>
  <si>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</si>
  <si>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</si>
  <si>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</si>
  <si>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</si>
  <si>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</si>
  <si>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</si>
  <si>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</si>
  <si>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</si>
  <si>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</si>
  <si>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</si>
  <si>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</si>
  <si>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</si>
  <si>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</si>
  <si>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</si>
  <si>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</si>
  <si>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</si>
  <si>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</si>
  <si>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</si>
  <si>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</si>
  <si>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</si>
  <si>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</si>
  <si>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</si>
  <si>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</si>
  <si>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</si>
  <si>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</si>
  <si>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</si>
  <si>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</si>
  <si>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</si>
  <si>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</si>
  <si>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</si>
  <si>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</si>
  <si>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</si>
  <si>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</si>
  <si>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</si>
  <si>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</si>
  <si>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</si>
  <si>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</si>
  <si>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</si>
  <si>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</si>
  <si>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</si>
  <si>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</si>
  <si>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</si>
  <si>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</si>
  <si>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</si>
  <si>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</si>
  <si>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</si>
  <si>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</si>
  <si>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</si>
  <si>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</si>
  <si>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</si>
  <si>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</si>
  <si>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</si>
  <si>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</si>
  <si>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</si>
  <si>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</si>
  <si>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</si>
  <si>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</si>
  <si>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</si>
  <si>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</si>
  <si>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</si>
  <si>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</si>
  <si>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</si>
  <si>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</si>
  <si>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</si>
  <si>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</si>
  <si>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</si>
  <si>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</si>
  <si>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</si>
  <si>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</si>
  <si>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</si>
  <si>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</si>
  <si>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</si>
  <si>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</si>
  <si>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</si>
  <si>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</si>
  <si>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</si>
  <si>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</si>
  <si>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</si>
  <si>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</si>
  <si>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</si>
  <si>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</si>
  <si>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</si>
  <si>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</si>
  <si>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</si>
  <si>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</si>
  <si>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</si>
  <si>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</si>
  <si>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</si>
  <si>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</si>
  <si>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</si>
  <si>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</si>
  <si>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</si>
  <si>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</si>
  <si>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</si>
  <si>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</si>
  <si>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</si>
  <si>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</si>
  <si>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</si>
  <si>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</si>
  <si>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</si>
  <si>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</si>
  <si>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</si>
  <si>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</si>
  <si>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</si>
  <si>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</si>
  <si>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</si>
  <si>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</si>
  <si>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</si>
  <si>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</si>
  <si>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</si>
  <si>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</si>
  <si>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</si>
  <si>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</si>
  <si>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</si>
  <si>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</si>
  <si>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</si>
  <si>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</si>
  <si>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</si>
  <si>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</si>
  <si>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</si>
  <si>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</si>
  <si>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</si>
  <si>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</si>
  <si>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</si>
  <si>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</si>
  <si>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</si>
  <si>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</si>
  <si>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</si>
  <si>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</si>
  <si>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</si>
  <si>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</si>
  <si>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</si>
  <si>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</si>
  <si>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</si>
  <si>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</si>
  <si>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</si>
  <si>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</si>
  <si>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</si>
  <si>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</si>
  <si>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</si>
  <si>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</si>
  <si>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</si>
  <si>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</si>
  <si>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</si>
  <si>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</si>
  <si>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</si>
  <si>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</si>
  <si>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</si>
  <si>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</si>
  <si>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</si>
  <si>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</si>
  <si>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</si>
  <si>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</si>
  <si>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</si>
  <si>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</si>
  <si>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</si>
  <si>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</si>
  <si>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</si>
  <si>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</si>
  <si>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</si>
  <si>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</si>
  <si>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</si>
  <si>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</si>
  <si>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</si>
  <si>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</si>
  <si>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</si>
  <si>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</si>
  <si>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</si>
  <si>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</si>
  <si>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</si>
  <si>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</si>
  <si>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</si>
  <si>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</si>
  <si>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</si>
  <si>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</si>
  <si>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</si>
  <si>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</si>
  <si>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</si>
  <si>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</si>
  <si>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</si>
  <si>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</si>
  <si>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</si>
  <si>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</si>
  <si>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</si>
  <si>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</si>
  <si>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</si>
  <si>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</si>
  <si>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</si>
  <si>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</si>
  <si>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</si>
  <si>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</si>
  <si>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</si>
  <si>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</si>
  <si>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</si>
  <si>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</si>
  <si>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</si>
  <si>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</si>
  <si>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</si>
  <si>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</si>
  <si>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</si>
  <si>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</si>
  <si>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</si>
  <si>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</si>
  <si>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</si>
  <si>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</si>
  <si>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</si>
  <si>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</si>
  <si>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</si>
  <si>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</si>
  <si>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</si>
  <si>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</si>
  <si>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</si>
  <si>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</si>
  <si>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</si>
  <si>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</si>
  <si>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</si>
  <si>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</si>
  <si>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</si>
  <si>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</si>
  <si>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</si>
  <si>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</si>
  <si>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</si>
  <si>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</si>
  <si>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</si>
  <si>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</si>
  <si>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</si>
  <si>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</si>
  <si>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</si>
  <si>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</si>
  <si>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</si>
  <si>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</si>
  <si>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</si>
  <si>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</si>
  <si>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</si>
  <si>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</si>
  <si>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</si>
  <si>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</si>
  <si>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</si>
  <si>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</si>
  <si>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</si>
  <si>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</si>
  <si>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</si>
  <si>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</si>
  <si>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</si>
  <si>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</si>
  <si>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</si>
  <si>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</si>
  <si>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</si>
  <si>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</si>
  <si>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</si>
  <si>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</si>
  <si>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</si>
  <si>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</si>
  <si>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</si>
  <si>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</si>
  <si>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</si>
  <si>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</si>
  <si>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</si>
  <si>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</si>
  <si>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</si>
  <si>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</si>
  <si>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</si>
  <si>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</si>
  <si>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</si>
  <si>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</si>
  <si>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</si>
  <si>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</si>
  <si>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</si>
  <si>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</si>
  <si>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</si>
  <si>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</si>
  <si>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</si>
  <si>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</si>
  <si>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</si>
  <si>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</si>
  <si>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</si>
  <si>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</si>
  <si>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</si>
  <si>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</si>
  <si>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</si>
  <si>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</si>
  <si>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</si>
  <si>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</si>
  <si>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</si>
  <si>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</si>
  <si>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</si>
  <si>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</si>
  <si>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</si>
  <si>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</si>
  <si>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</si>
  <si>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</si>
  <si>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</si>
  <si>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</si>
  <si>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</si>
  <si>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</si>
  <si>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</si>
  <si>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</si>
  <si>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</si>
  <si>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</si>
  <si>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</si>
  <si>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</si>
  <si>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</si>
  <si>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</si>
  <si>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</si>
  <si>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</si>
  <si>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</si>
  <si>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</si>
  <si>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</si>
  <si>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</si>
  <si>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</si>
  <si>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</si>
  <si>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</si>
  <si>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</si>
  <si>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</si>
  <si>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</si>
  <si>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</si>
  <si>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</si>
  <si>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</si>
  <si>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</si>
  <si>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</si>
  <si>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</si>
  <si>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</si>
  <si>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</si>
  <si>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</si>
  <si>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</si>
  <si>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</si>
  <si>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</si>
  <si>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</si>
  <si>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</si>
  <si>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</si>
  <si>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</si>
  <si>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</si>
  <si>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</si>
  <si>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</si>
  <si>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</si>
  <si>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</si>
  <si>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</si>
  <si>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</si>
  <si>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</si>
  <si>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</si>
  <si>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</si>
  <si>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</si>
  <si>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</si>
  <si>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</si>
  <si>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</si>
  <si>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</si>
  <si>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</si>
  <si>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</si>
  <si>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</si>
  <si>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</si>
  <si>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</si>
  <si>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</si>
  <si>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</si>
  <si>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</si>
  <si>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</si>
  <si>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</si>
  <si>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</si>
  <si>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</si>
  <si>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</si>
  <si>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</si>
  <si>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</si>
  <si>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</si>
  <si>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</si>
  <si>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</si>
  <si>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</si>
  <si>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</si>
  <si>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</si>
  <si>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</si>
  <si>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</si>
  <si>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</si>
  <si>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</si>
  <si>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</si>
  <si>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</si>
  <si>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</si>
  <si>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</si>
  <si>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</si>
  <si>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</si>
  <si>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</si>
  <si>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</si>
  <si>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</si>
  <si>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</si>
  <si>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</si>
  <si>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</si>
  <si>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</si>
  <si>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</si>
  <si>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</si>
  <si>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</si>
  <si>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</si>
  <si>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</si>
  <si>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</si>
  <si>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</si>
  <si>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</si>
  <si>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</si>
  <si>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</si>
  <si>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</si>
  <si>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</si>
  <si>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</si>
  <si>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</si>
  <si>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</si>
  <si>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</si>
  <si>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</si>
  <si>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</si>
  <si>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</si>
  <si>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</si>
  <si>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</si>
  <si>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</si>
  <si>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</si>
  <si>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</si>
  <si>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</si>
  <si>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</si>
  <si>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</si>
  <si>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</si>
  <si>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</si>
  <si>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</si>
  <si>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</si>
  <si>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</si>
  <si>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</si>
  <si>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</si>
  <si>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</si>
  <si>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</si>
  <si>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</si>
  <si>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</si>
  <si>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</si>
  <si>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</si>
  <si>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</si>
  <si>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</si>
  <si>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</si>
  <si>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</si>
  <si>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</si>
  <si>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</si>
  <si>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</si>
  <si>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</si>
  <si>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</si>
  <si>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</si>
  <si>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</si>
  <si>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</si>
  <si>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</si>
  <si>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</si>
  <si>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</si>
  <si>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</si>
  <si>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</si>
  <si>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</si>
  <si>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</si>
  <si>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</si>
  <si>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</si>
  <si>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</si>
  <si>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</si>
  <si>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</si>
  <si>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</si>
  <si>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</si>
  <si>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</si>
  <si>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</si>
  <si>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</si>
  <si>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</si>
  <si>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</si>
  <si>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</si>
  <si>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</si>
  <si>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</si>
  <si>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</si>
  <si>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</si>
  <si>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</si>
  <si>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</si>
  <si>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</si>
  <si>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</si>
  <si>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</si>
  <si>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</si>
  <si>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</si>
  <si>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</si>
  <si>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</si>
  <si>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</si>
  <si>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</si>
  <si>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</si>
  <si>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</si>
  <si>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</si>
  <si>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</si>
  <si>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</si>
  <si>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</si>
  <si>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</si>
  <si>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</si>
  <si>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</si>
  <si>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</si>
  <si>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</si>
  <si>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</si>
  <si>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</si>
  <si>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</si>
  <si>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</si>
  <si>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</si>
  <si>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</si>
  <si>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</si>
  <si>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</si>
  <si>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</si>
  <si>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</si>
  <si>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</si>
  <si>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</si>
  <si>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</si>
  <si>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</si>
  <si>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</si>
  <si>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</si>
  <si>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</si>
  <si>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</si>
  <si>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</si>
  <si>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</si>
  <si>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</si>
  <si>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</si>
  <si>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</si>
  <si>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</si>
  <si>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</si>
  <si>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</si>
  <si>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</si>
  <si>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</si>
  <si>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</si>
  <si>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</si>
  <si>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</si>
  <si>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</si>
  <si>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</si>
  <si>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</si>
  <si>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</si>
  <si>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</si>
  <si>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</si>
  <si>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</si>
  <si>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</si>
  <si>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</si>
  <si>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</si>
  <si>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</si>
  <si>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</si>
  <si>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</si>
  <si>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</si>
  <si>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</si>
  <si>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</si>
  <si>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</si>
  <si>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</si>
  <si>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</si>
  <si>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</si>
  <si>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</si>
  <si>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</si>
  <si>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</si>
  <si>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</si>
  <si>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</si>
  <si>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</si>
  <si>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</si>
  <si>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</si>
  <si>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</si>
  <si>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</si>
  <si>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</si>
  <si>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</si>
  <si>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</si>
  <si>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</si>
  <si>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</si>
  <si>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</si>
  <si>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</si>
  <si>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</si>
  <si>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</si>
  <si>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</si>
  <si>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</si>
  <si>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</si>
  <si>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</si>
  <si>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</si>
  <si>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</si>
  <si>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</si>
  <si>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</si>
  <si>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</si>
  <si>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</si>
  <si>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</si>
  <si>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</si>
  <si>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</si>
  <si>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</si>
  <si>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</si>
  <si>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</si>
  <si>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</si>
  <si>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</si>
  <si>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</si>
  <si>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</si>
  <si>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</si>
  <si>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</si>
  <si>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</si>
  <si>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</si>
  <si>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</si>
  <si>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</si>
  <si>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</si>
  <si>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</si>
  <si>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</si>
  <si>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</si>
  <si>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</si>
  <si>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</si>
  <si>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</si>
  <si>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</si>
  <si>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</si>
  <si>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</si>
  <si>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</si>
  <si>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</si>
  <si>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</si>
  <si>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</si>
  <si>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</si>
  <si>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</si>
  <si>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</si>
  <si>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</si>
  <si>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</si>
  <si>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</si>
  <si>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</si>
  <si>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</si>
  <si>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</si>
  <si>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</si>
  <si>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</si>
  <si>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</si>
  <si>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</si>
  <si>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</si>
  <si>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</si>
  <si>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</si>
  <si>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</si>
  <si>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</si>
  <si>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</si>
  <si>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</si>
  <si>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</si>
  <si>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</si>
  <si>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</si>
  <si>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</si>
  <si>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</si>
  <si>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</si>
  <si>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</si>
  <si>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</si>
  <si>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</si>
  <si>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</si>
  <si>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</si>
  <si>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</si>
  <si>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</si>
  <si>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</si>
  <si>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</si>
  <si>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</si>
  <si>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</si>
  <si>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</si>
  <si>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</si>
  <si>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</si>
  <si>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</si>
  <si>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</si>
  <si>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</si>
  <si>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</si>
  <si>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</si>
  <si>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</si>
  <si>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</si>
  <si>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</si>
  <si>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</si>
  <si>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</si>
  <si>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</si>
  <si>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</si>
  <si>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</si>
  <si>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</si>
  <si>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</si>
  <si>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</si>
  <si>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</si>
  <si>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</si>
  <si>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</si>
  <si>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</si>
  <si>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</si>
  <si>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</si>
  <si>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</si>
  <si>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</si>
  <si>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</si>
  <si>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</si>
  <si>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</si>
  <si>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</si>
  <si>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</si>
  <si>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</si>
  <si>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</si>
  <si>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</si>
  <si>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</si>
  <si>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</si>
  <si>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</si>
  <si>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</si>
  <si>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</si>
  <si>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</si>
  <si>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</si>
  <si>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</si>
  <si>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</si>
  <si>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</si>
  <si>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</si>
  <si>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</si>
  <si>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</si>
  <si>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</si>
  <si>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</si>
  <si>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</si>
  <si>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</si>
  <si>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</si>
  <si>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</si>
  <si>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</si>
  <si>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</si>
  <si>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</si>
  <si>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</si>
  <si>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</si>
  <si>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</si>
  <si>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</si>
  <si>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</si>
  <si>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</si>
  <si>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</si>
  <si>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</si>
  <si>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</si>
  <si>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</si>
  <si>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</si>
  <si>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</si>
  <si>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</si>
  <si>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</si>
  <si>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</si>
  <si>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</si>
  <si>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</si>
  <si>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</si>
  <si>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</si>
  <si>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</si>
  <si>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</si>
  <si>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</si>
  <si>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</si>
  <si>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</si>
  <si>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</si>
  <si>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</si>
  <si>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</si>
  <si>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</si>
  <si>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</si>
  <si>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</si>
  <si>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</si>
  <si>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</si>
  <si>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</si>
  <si>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</si>
  <si>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</si>
  <si>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</si>
  <si>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</si>
  <si>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</si>
  <si>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</si>
  <si>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</si>
  <si>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</si>
  <si>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</si>
  <si>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</si>
  <si>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</si>
  <si>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</si>
  <si>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</si>
  <si>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</si>
  <si>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</si>
  <si>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</si>
  <si>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</si>
  <si>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</si>
  <si>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</si>
  <si>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</si>
  <si>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</si>
  <si>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</si>
  <si>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</si>
  <si>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</si>
  <si>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</si>
  <si>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</si>
  <si>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</si>
  <si>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</si>
  <si>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</si>
  <si>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</si>
  <si>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</si>
  <si>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</si>
  <si>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</si>
  <si>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</si>
  <si>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</si>
  <si>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</si>
  <si>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</si>
  <si>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</si>
  <si>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</si>
  <si>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</si>
  <si>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</si>
  <si>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</si>
  <si>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</si>
  <si>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</si>
  <si>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</si>
  <si>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</si>
  <si>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</si>
  <si>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</si>
  <si>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</si>
  <si>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</si>
  <si>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</si>
  <si>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</si>
  <si>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</si>
  <si>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</si>
  <si>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</si>
  <si>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</si>
  <si>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</si>
  <si>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</si>
  <si>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</si>
  <si>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</si>
  <si>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</si>
  <si>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</si>
  <si>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</si>
  <si>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</si>
  <si>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</si>
  <si>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</si>
  <si>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</si>
  <si>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</si>
  <si>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</si>
  <si>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</si>
  <si>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</si>
  <si>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</si>
  <si>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</si>
  <si>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</si>
  <si>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</si>
  <si>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</si>
  <si>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</si>
  <si>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</si>
  <si>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</si>
  <si>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</si>
  <si>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</si>
  <si>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</si>
  <si>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</si>
  <si>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</si>
  <si>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</si>
  <si>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</si>
  <si>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</si>
  <si>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</si>
  <si>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</si>
  <si>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</si>
  <si>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</si>
  <si>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</si>
  <si>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</si>
  <si>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</si>
  <si>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</si>
  <si>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</si>
  <si>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</si>
  <si>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</si>
  <si>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</si>
  <si>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</si>
  <si>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</si>
  <si>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</si>
  <si>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</si>
  <si>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</si>
  <si>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</si>
  <si>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</si>
  <si>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</si>
  <si>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</si>
  <si>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</si>
  <si>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</si>
  <si>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</si>
  <si>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</si>
  <si>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</si>
  <si>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</si>
  <si>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</si>
  <si>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</si>
  <si>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</si>
  <si>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</si>
  <si>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</si>
  <si>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</si>
  <si>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</si>
  <si>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</si>
  <si>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</si>
  <si>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</si>
  <si>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</si>
  <si>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</si>
  <si>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</si>
  <si>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</si>
  <si>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</si>
  <si>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</si>
  <si>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</si>
  <si>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</si>
  <si>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</si>
  <si>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</si>
  <si>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</si>
  <si>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</si>
  <si>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</si>
  <si>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</si>
  <si>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</si>
  <si>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</si>
  <si>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</si>
  <si>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</si>
  <si>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</si>
  <si>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</si>
  <si>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</si>
  <si>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</si>
  <si>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</si>
  <si>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</si>
  <si>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</si>
  <si>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</si>
  <si>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</si>
  <si>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</si>
  <si>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</si>
  <si>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</si>
  <si>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</si>
  <si>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</si>
  <si>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</si>
  <si>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</si>
  <si>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</si>
  <si>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</si>
  <si>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</si>
  <si>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</si>
  <si>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</si>
  <si>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</si>
  <si>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</si>
  <si>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</si>
  <si>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</si>
  <si>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</si>
  <si>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</si>
  <si>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</si>
  <si>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</si>
  <si>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</si>
  <si>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</si>
  <si>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</si>
  <si>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</si>
  <si>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</si>
  <si>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</si>
  <si>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</si>
  <si>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</si>
  <si>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</si>
  <si>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</si>
  <si>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</si>
  <si>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</si>
  <si>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</si>
  <si>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</si>
  <si>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</si>
  <si>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</si>
  <si>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</si>
  <si>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</si>
  <si>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</si>
  <si>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</si>
  <si>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</si>
  <si>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</si>
  <si>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</si>
  <si>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</si>
  <si>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</si>
  <si>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</si>
  <si>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</si>
  <si>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</si>
  <si>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</si>
  <si>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</si>
  <si>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</si>
  <si>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</si>
  <si>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</si>
  <si>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</si>
  <si>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</si>
  <si>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</si>
  <si>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</si>
  <si>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</si>
  <si>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</si>
  <si>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</si>
  <si>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</si>
  <si>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</si>
  <si>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</si>
  <si>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</si>
  <si>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</si>
  <si>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</si>
  <si>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</si>
  <si>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</si>
  <si>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</si>
  <si>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</si>
  <si>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</si>
  <si>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</si>
  <si>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</si>
  <si>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</si>
  <si>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</si>
  <si>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</si>
  <si>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</si>
  <si>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</si>
  <si>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</si>
  <si>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</si>
  <si>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</si>
  <si>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</si>
  <si>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</si>
  <si>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</si>
  <si>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</si>
  <si>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</si>
  <si>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</si>
  <si>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</si>
  <si>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</si>
  <si>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</si>
  <si>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</si>
  <si>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</si>
  <si>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</si>
  <si>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</si>
  <si>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</si>
  <si>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</si>
  <si>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</si>
  <si>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</si>
  <si>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</si>
  <si>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</si>
  <si>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</si>
  <si>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</si>
  <si>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</si>
  <si>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</si>
  <si>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</si>
  <si>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</si>
  <si>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</si>
  <si>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</si>
  <si>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</si>
  <si>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</si>
  <si>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</si>
  <si>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</si>
  <si>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</si>
  <si>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</si>
  <si>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</si>
  <si>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</si>
  <si>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</si>
  <si>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</si>
  <si>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</si>
  <si>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</si>
  <si>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</si>
  <si>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</si>
  <si>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</si>
  <si>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</si>
  <si>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</si>
  <si>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</si>
  <si>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</si>
  <si>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</si>
  <si>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</si>
  <si>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</si>
  <si>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</si>
  <si>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</si>
  <si>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</si>
  <si>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</si>
  <si>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</si>
  <si>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</si>
  <si>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</si>
  <si>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</si>
  <si>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</si>
  <si>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</si>
  <si>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</si>
  <si>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</si>
  <si>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</si>
  <si>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</si>
  <si>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</si>
  <si>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</si>
  <si>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</si>
  <si>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</si>
  <si>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</si>
  <si>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</si>
  <si>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</si>
  <si>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</si>
  <si>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</si>
  <si>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</si>
  <si>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</si>
  <si>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</si>
  <si>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</si>
  <si>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</si>
  <si>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</si>
  <si>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</si>
  <si>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</si>
  <si>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</si>
  <si>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</si>
  <si>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</si>
  <si>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</si>
  <si>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</si>
  <si>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</si>
  <si>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</si>
  <si>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</si>
  <si>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</si>
  <si>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</si>
  <si>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</si>
  <si>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</si>
  <si>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</si>
  <si>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</si>
  <si>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</si>
  <si>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</si>
  <si>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</si>
  <si>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</si>
  <si>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</si>
  <si>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</si>
  <si>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</si>
  <si>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</si>
  <si>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</si>
  <si>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</si>
  <si>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</si>
  <si>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</si>
  <si>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</si>
  <si>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</si>
  <si>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</si>
  <si>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</si>
  <si>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</si>
  <si>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</si>
  <si>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</si>
  <si>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</si>
  <si>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</si>
  <si>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</si>
  <si>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</si>
  <si>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</si>
  <si>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</si>
  <si>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</si>
  <si>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</si>
  <si>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</si>
  <si>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</si>
  <si>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</si>
  <si>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</si>
  <si>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</si>
  <si>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</si>
  <si>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</si>
  <si>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</si>
  <si>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</si>
  <si>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</si>
  <si>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</si>
  <si>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</si>
  <si>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</si>
  <si>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</si>
  <si>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</si>
  <si>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</si>
  <si>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</si>
  <si>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</si>
  <si>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</si>
  <si>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</si>
  <si>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</si>
  <si>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</si>
  <si>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</si>
  <si>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</si>
  <si>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</si>
  <si>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</si>
  <si>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</si>
  <si>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</si>
  <si>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</si>
  <si>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</si>
  <si>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</si>
  <si>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</si>
  <si>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</si>
  <si>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</si>
  <si>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</si>
  <si>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</si>
  <si>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</si>
  <si>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</si>
  <si>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</si>
  <si>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</si>
  <si>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</si>
  <si>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</si>
  <si>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</si>
  <si>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</si>
  <si>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</si>
  <si>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</si>
  <si>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</si>
  <si>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</si>
  <si>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</si>
  <si>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</si>
  <si>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</si>
  <si>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</si>
  <si>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</si>
  <si>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</si>
  <si>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</si>
  <si>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</si>
  <si>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</si>
  <si>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</si>
  <si>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</si>
  <si>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</si>
  <si>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</si>
  <si>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</si>
  <si>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</si>
  <si>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</si>
  <si>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</si>
  <si>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</si>
  <si>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</si>
  <si>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</si>
  <si>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</si>
  <si>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</si>
  <si>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</si>
  <si>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</si>
  <si>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</si>
  <si>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</si>
  <si>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</si>
  <si>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</si>
  <si>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</si>
  <si>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</si>
  <si>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</si>
  <si>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</si>
  <si>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</si>
  <si>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</si>
  <si>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</si>
  <si>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</si>
  <si>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</si>
  <si>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</si>
  <si>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</si>
  <si>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</si>
  <si>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</si>
  <si>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</si>
  <si>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</si>
  <si>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</si>
  <si>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</si>
  <si>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</si>
  <si>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</si>
  <si>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</si>
  <si>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</si>
  <si>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</si>
  <si>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</si>
  <si>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</si>
  <si>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</si>
  <si>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</si>
  <si>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</si>
  <si>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</si>
  <si>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</si>
  <si>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</si>
  <si>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</si>
  <si>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</si>
  <si>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</si>
  <si>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</si>
  <si>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</si>
  <si>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</si>
  <si>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</si>
  <si>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</si>
  <si>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</si>
  <si>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</si>
  <si>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</si>
  <si>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</si>
  <si>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</si>
  <si>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</si>
  <si>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</si>
  <si>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</si>
  <si>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</si>
  <si>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</si>
  <si>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</si>
  <si>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</si>
  <si>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</si>
  <si>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</si>
  <si>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</si>
  <si>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</si>
  <si>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</si>
  <si>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</si>
  <si>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</si>
  <si>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</si>
  <si>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</si>
  <si>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</si>
  <si>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</si>
  <si>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</si>
  <si>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</si>
  <si>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</si>
  <si>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</si>
  <si>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</si>
  <si>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</si>
  <si>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</si>
  <si>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</si>
  <si>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</si>
  <si>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</si>
  <si>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</si>
  <si>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</si>
  <si>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</si>
  <si>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</si>
  <si>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</si>
  <si>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</si>
  <si>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</si>
  <si>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</si>
  <si>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</si>
  <si>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</si>
  <si>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</si>
  <si>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</si>
  <si>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</si>
  <si>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</si>
  <si>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</si>
  <si>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</si>
  <si>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</si>
  <si>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</si>
  <si>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</si>
  <si>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</si>
  <si>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</si>
  <si>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</si>
  <si>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</si>
  <si>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</si>
  <si>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</si>
  <si>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</si>
  <si>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</si>
  <si>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</si>
  <si>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</si>
  <si>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</si>
  <si>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</si>
  <si>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</si>
  <si>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</si>
  <si>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</si>
  <si>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</si>
  <si>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</si>
  <si>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</si>
  <si>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</si>
  <si>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</si>
  <si>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</si>
  <si>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</si>
  <si>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</si>
  <si>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</si>
  <si>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</si>
  <si>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</si>
  <si>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</si>
  <si>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</si>
  <si>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</si>
  <si>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</si>
  <si>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</si>
  <si>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</si>
  <si>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</si>
  <si>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</si>
  <si>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</si>
  <si>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</si>
  <si>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</si>
  <si>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</si>
  <si>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</si>
  <si>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</si>
  <si>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</si>
  <si>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</si>
  <si>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</si>
  <si>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</si>
  <si>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</si>
  <si>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</si>
  <si>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</si>
  <si>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</si>
  <si>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</si>
  <si>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</si>
  <si>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</si>
  <si>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</si>
  <si>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</si>
  <si>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</si>
  <si>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</si>
  <si>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</si>
  <si>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</si>
  <si>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</si>
  <si>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</si>
  <si>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</si>
  <si>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</si>
  <si>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</si>
  <si>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</si>
  <si>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</si>
  <si>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</si>
  <si>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</si>
  <si>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</si>
  <si>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</si>
  <si>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</si>
  <si>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</si>
  <si>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</si>
  <si>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</si>
  <si>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</si>
  <si>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</si>
  <si>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</si>
  <si>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</si>
  <si>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</si>
  <si>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</si>
  <si>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</si>
  <si>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</si>
  <si>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</si>
  <si>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</si>
  <si>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</si>
  <si>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</si>
  <si>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</si>
  <si>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</si>
  <si>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</si>
  <si>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</si>
  <si>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</si>
  <si>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</si>
  <si>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</si>
  <si>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</si>
  <si>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</si>
  <si>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</si>
  <si>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</si>
  <si>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</si>
  <si>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</si>
  <si>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</si>
  <si>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</si>
  <si>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</si>
  <si>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</si>
  <si>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</si>
  <si>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</si>
  <si>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</si>
  <si>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</si>
  <si>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</si>
  <si>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</si>
  <si>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</si>
  <si>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</si>
  <si>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</si>
  <si>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</si>
  <si>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</si>
  <si>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</si>
  <si>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</si>
  <si>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</si>
  <si>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</si>
  <si>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</si>
  <si>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</si>
  <si>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</si>
  <si>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</si>
  <si>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</si>
  <si>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</si>
  <si>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</si>
  <si>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</si>
  <si>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</si>
  <si>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</si>
  <si>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</si>
  <si>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</si>
  <si>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</si>
  <si>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</si>
  <si>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</si>
  <si>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</si>
  <si>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</si>
  <si>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</si>
  <si>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</si>
  <si>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</si>
  <si>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</si>
  <si>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</si>
  <si>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</si>
  <si>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</si>
  <si>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</si>
  <si>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</si>
  <si>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</si>
  <si>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</si>
  <si>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</si>
  <si>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</si>
  <si>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</si>
  <si>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</si>
  <si>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</si>
  <si>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</si>
  <si>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</si>
  <si>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</si>
  <si>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</si>
  <si>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</si>
  <si>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</si>
  <si>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</si>
  <si>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</si>
  <si>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</si>
  <si>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</si>
  <si>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</si>
  <si>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</si>
  <si>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</si>
  <si>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</si>
  <si>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</si>
  <si>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</si>
  <si>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</si>
  <si>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</si>
  <si>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</si>
  <si>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</si>
  <si>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</si>
  <si>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</si>
  <si>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</si>
  <si>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</si>
  <si>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</si>
  <si>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</si>
  <si>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</si>
  <si>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</si>
  <si>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</si>
  <si>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</si>
  <si>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</si>
  <si>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</si>
  <si>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</si>
  <si>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</si>
  <si>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</si>
  <si>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</si>
  <si>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</si>
  <si>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</si>
  <si>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</si>
  <si>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</si>
  <si>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</si>
  <si>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</si>
  <si>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</si>
  <si>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</si>
  <si>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</si>
  <si>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</si>
  <si>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</si>
  <si>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</si>
  <si>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</si>
  <si>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</si>
  <si>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</si>
  <si>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</si>
  <si>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</si>
  <si>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</si>
  <si>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</si>
  <si>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</si>
  <si>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</si>
  <si>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</si>
  <si>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</si>
  <si>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</si>
  <si>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</si>
  <si>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</si>
  <si>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</si>
  <si>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</si>
  <si>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</si>
  <si>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</si>
  <si>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</si>
  <si>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</si>
  <si>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</si>
  <si>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</si>
  <si>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</si>
  <si>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</si>
  <si>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</si>
  <si>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</si>
  <si>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</si>
  <si>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</si>
  <si>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</si>
  <si>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</si>
  <si>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</si>
  <si>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</si>
  <si>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</si>
  <si>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</si>
  <si>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</si>
  <si>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</si>
  <si>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</si>
  <si>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</si>
  <si>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</si>
  <si>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</si>
  <si>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</si>
  <si>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</si>
  <si>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</si>
  <si>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</si>
  <si>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</si>
  <si>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</si>
  <si>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</si>
  <si>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</si>
  <si>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</si>
  <si>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</si>
  <si>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</si>
  <si>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</si>
  <si>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</si>
  <si>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</si>
  <si>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</si>
  <si>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</si>
  <si>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</si>
  <si>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</si>
  <si>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</si>
  <si>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</si>
  <si>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</si>
  <si>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</si>
  <si>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</si>
  <si>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</si>
  <si>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</si>
  <si>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</si>
  <si>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</si>
  <si>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</si>
  <si>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</si>
  <si>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</si>
  <si>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</si>
  <si>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</si>
  <si>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</si>
  <si>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</si>
  <si>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</si>
  <si>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</si>
  <si>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</si>
  <si>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</si>
  <si>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</si>
  <si>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</si>
  <si>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</si>
  <si>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</si>
  <si>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</si>
  <si>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</si>
  <si>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</si>
  <si>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</si>
  <si>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</si>
  <si>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</si>
  <si>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</si>
  <si>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</si>
  <si>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</si>
  <si>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</si>
  <si>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</si>
  <si>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</si>
  <si>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</si>
  <si>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</si>
  <si>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</si>
  <si>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</si>
  <si>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</si>
  <si>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</si>
  <si>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</si>
  <si>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</si>
  <si>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</si>
  <si>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</si>
  <si>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</si>
  <si>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</si>
  <si>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</si>
  <si>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</si>
  <si>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</si>
  <si>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</si>
  <si>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</si>
  <si>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</si>
  <si>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</si>
  <si>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</si>
  <si>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</si>
  <si>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</si>
  <si>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</si>
  <si>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</si>
  <si>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</si>
  <si>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</si>
  <si>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</si>
  <si>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</si>
  <si>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</si>
  <si>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</si>
  <si>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</si>
  <si>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</si>
  <si>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</si>
  <si>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</si>
  <si>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</si>
  <si>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</si>
  <si>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</si>
  <si>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</si>
  <si>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</si>
  <si>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</si>
  <si>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</si>
  <si>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</si>
  <si>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</si>
  <si>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</si>
  <si>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</si>
  <si>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</si>
  <si>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</si>
  <si>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</si>
  <si>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</si>
  <si>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</si>
  <si>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</si>
  <si>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</si>
  <si>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</si>
  <si>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</si>
  <si>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</si>
  <si>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</si>
  <si>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</si>
  <si>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</si>
  <si>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</si>
  <si>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</si>
  <si>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</si>
  <si>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</si>
  <si>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</si>
  <si>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</si>
  <si>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</si>
  <si>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</si>
  <si>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</si>
  <si>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</si>
  <si>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</si>
  <si>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</si>
  <si>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</si>
  <si>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</si>
  <si>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</si>
  <si>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</si>
  <si>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</si>
  <si>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</si>
  <si>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</si>
  <si>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</si>
  <si>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</si>
  <si>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</si>
  <si>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</si>
  <si>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</si>
  <si>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</si>
  <si>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</si>
  <si>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</si>
  <si>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</si>
  <si>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</si>
  <si>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</si>
  <si>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</si>
  <si>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</si>
  <si>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</si>
  <si>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</si>
  <si>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</si>
  <si>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</si>
  <si>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</si>
  <si>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</si>
  <si>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</si>
  <si>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</si>
  <si>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</si>
  <si>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</si>
  <si>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</si>
  <si>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</si>
  <si>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</si>
  <si>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</si>
  <si>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</si>
  <si>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</si>
  <si>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</si>
  <si>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</si>
  <si>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</si>
  <si>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</si>
  <si>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</si>
  <si>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</si>
  <si>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</si>
  <si>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</si>
  <si>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</si>
  <si>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</si>
  <si>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</si>
  <si>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</si>
  <si>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</si>
  <si>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</si>
  <si>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</si>
  <si>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</si>
  <si>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</si>
  <si>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</si>
  <si>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</si>
  <si>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</si>
  <si>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</si>
  <si>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</si>
  <si>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</si>
  <si>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</si>
  <si>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</si>
  <si>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</si>
  <si>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</si>
  <si>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</si>
  <si>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</si>
  <si>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</si>
  <si>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</si>
  <si>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</si>
  <si>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</si>
  <si>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</si>
  <si>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</si>
  <si>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</si>
  <si>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</si>
  <si>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</si>
  <si>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</si>
  <si>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</si>
  <si>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</si>
  <si>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</si>
  <si>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</si>
  <si>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</si>
  <si>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</si>
  <si>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</si>
  <si>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</si>
  <si>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</si>
  <si>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</si>
  <si>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</si>
  <si>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</si>
  <si>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</si>
  <si>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</si>
  <si>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</si>
  <si>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</si>
  <si>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</si>
  <si>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</si>
  <si>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</si>
  <si>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</si>
  <si>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</si>
  <si>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</si>
  <si>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</si>
  <si>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</si>
  <si>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</si>
  <si>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</si>
  <si>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</si>
  <si>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</si>
  <si>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</si>
  <si>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</si>
  <si>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</si>
  <si>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</si>
  <si>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</si>
  <si>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</si>
  <si>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</si>
  <si>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</si>
  <si>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</si>
  <si>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</si>
  <si>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</si>
  <si>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</si>
  <si>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</si>
  <si>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</si>
  <si>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</si>
  <si>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</si>
  <si>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</si>
  <si>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</si>
  <si>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</si>
  <si>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</si>
  <si>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</si>
  <si>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</si>
  <si>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</si>
  <si>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</si>
  <si>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</si>
  <si>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</si>
  <si>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</si>
  <si>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</si>
  <si>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</si>
  <si>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</si>
  <si>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</si>
  <si>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</si>
  <si>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</si>
  <si>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</si>
  <si>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</si>
  <si>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</si>
  <si>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</si>
  <si>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</si>
  <si>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</si>
  <si>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</si>
  <si>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</si>
  <si>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</si>
  <si>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</si>
  <si>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</si>
  <si>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</si>
  <si>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</si>
  <si>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</si>
  <si>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</si>
  <si>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</si>
  <si>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</si>
  <si>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</si>
  <si>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</si>
  <si>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</si>
  <si>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</si>
  <si>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</si>
  <si>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</si>
  <si>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</si>
  <si>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</si>
  <si>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</si>
  <si>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</si>
  <si>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</si>
  <si>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</si>
  <si>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</si>
  <si>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</si>
  <si>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</si>
  <si>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</si>
  <si>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</si>
  <si>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</si>
  <si>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</si>
  <si>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</si>
  <si>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</si>
  <si>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</si>
  <si>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</si>
  <si>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</si>
  <si>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</si>
  <si>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</si>
  <si>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</si>
  <si>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</si>
  <si>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</si>
  <si>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</si>
  <si>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</si>
  <si>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</si>
  <si>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</si>
  <si>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</si>
  <si>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</si>
  <si>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</si>
  <si>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</si>
  <si>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</si>
  <si>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</si>
  <si>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</si>
  <si>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</si>
  <si>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</si>
  <si>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</si>
  <si>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</si>
  <si>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</si>
  <si>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</si>
  <si>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</si>
  <si>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</si>
  <si>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</si>
  <si>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</si>
  <si>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</si>
  <si>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</si>
  <si>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</si>
  <si>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</si>
  <si>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</si>
  <si>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</si>
  <si>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</si>
  <si>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</si>
  <si>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</si>
  <si>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</si>
  <si>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</si>
  <si>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</si>
  <si>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</si>
  <si>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</si>
  <si>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</si>
  <si>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</si>
  <si>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</si>
  <si>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</si>
  <si>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</si>
  <si>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</si>
  <si>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</si>
  <si>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</si>
  <si>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</si>
  <si>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</si>
  <si>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</si>
  <si>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</si>
  <si>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</si>
  <si>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</si>
  <si>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</si>
  <si>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</si>
  <si>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</si>
  <si>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</si>
  <si>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</si>
  <si>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</si>
  <si>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</si>
  <si>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</si>
  <si>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</si>
  <si>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</si>
  <si>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</si>
  <si>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</si>
  <si>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</si>
  <si>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</si>
  <si>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</si>
  <si>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</si>
  <si>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</si>
  <si>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</si>
  <si>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</si>
  <si>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</si>
  <si>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</si>
  <si>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</si>
  <si>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</si>
  <si>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</si>
  <si>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</si>
  <si>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</si>
  <si>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</si>
  <si>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</si>
  <si>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</si>
  <si>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</si>
  <si>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</si>
  <si>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</si>
  <si>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</si>
  <si>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</si>
  <si>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</si>
  <si>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</si>
  <si>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</si>
  <si>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</si>
  <si>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</si>
  <si>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</si>
  <si>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</si>
  <si>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</si>
  <si>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</si>
  <si>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</si>
  <si>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</si>
  <si>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</si>
  <si>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</si>
  <si>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</si>
  <si>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</si>
  <si>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</si>
  <si>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</si>
  <si>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</si>
  <si>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</si>
  <si>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</si>
  <si>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</si>
  <si>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</si>
  <si>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</si>
  <si>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</si>
  <si>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</si>
  <si>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</si>
  <si>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</si>
  <si>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</si>
  <si>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</si>
  <si>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</si>
  <si>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</si>
  <si>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</si>
  <si>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</si>
  <si>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</si>
  <si>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</si>
  <si>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</si>
  <si>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</si>
  <si>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</si>
  <si>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</si>
  <si>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</si>
  <si>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</si>
  <si>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</si>
  <si>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</si>
  <si>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</si>
  <si>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</si>
  <si>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</si>
  <si>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</si>
  <si>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</si>
  <si>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</si>
  <si>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</si>
  <si>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</si>
  <si>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</si>
  <si>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</si>
  <si>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</si>
  <si>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</si>
  <si>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</si>
  <si>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</si>
  <si>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</si>
  <si>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</si>
  <si>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</si>
  <si>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</si>
  <si>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</si>
  <si>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</si>
  <si>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</si>
  <si>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</si>
  <si>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</si>
  <si>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</si>
  <si>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</si>
  <si>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</si>
  <si>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</si>
  <si>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</si>
  <si>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</si>
  <si>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</si>
  <si>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</si>
  <si>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</si>
  <si>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</si>
  <si>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</si>
  <si>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</si>
  <si>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</si>
  <si>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</si>
  <si>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</si>
  <si>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</si>
  <si>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</si>
  <si>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</si>
  <si>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</si>
  <si>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</si>
  <si>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</si>
  <si>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</si>
  <si>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</si>
  <si>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</si>
  <si>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</si>
  <si>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</si>
  <si>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</si>
  <si>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</si>
  <si>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</si>
  <si>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</si>
  <si>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</si>
  <si>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</si>
  <si>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</si>
  <si>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</si>
  <si>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</si>
  <si>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</si>
  <si>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</si>
  <si>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</si>
  <si>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</si>
  <si>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</si>
  <si>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</si>
  <si>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</si>
  <si>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</si>
  <si>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</si>
  <si>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</si>
  <si>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</si>
  <si>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</si>
  <si>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</si>
  <si>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</si>
  <si>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</si>
  <si>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</si>
  <si>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</si>
  <si>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</si>
  <si>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</si>
  <si>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</si>
  <si>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</si>
  <si>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</si>
  <si>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</si>
  <si>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</si>
  <si>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</si>
  <si>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</si>
  <si>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</si>
  <si>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</si>
  <si>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</si>
  <si>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</si>
  <si>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</si>
  <si>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</si>
  <si>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</si>
  <si>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</si>
  <si>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</si>
  <si>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</si>
  <si>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</si>
  <si>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</si>
  <si>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</si>
  <si>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</si>
  <si>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</si>
  <si>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</si>
  <si>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</si>
  <si>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</si>
  <si>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</si>
  <si>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</si>
  <si>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</si>
  <si>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</si>
  <si>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</si>
  <si>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</si>
  <si>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</si>
  <si>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</si>
  <si>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</si>
  <si>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</si>
  <si>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</si>
  <si>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</si>
  <si>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</si>
  <si>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</si>
  <si>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</si>
  <si>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</si>
  <si>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</si>
  <si>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</si>
  <si>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</si>
  <si>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</si>
  <si>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</si>
  <si>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</si>
  <si>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</si>
  <si>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</si>
  <si>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</si>
  <si>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</si>
  <si>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</si>
  <si>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</si>
  <si>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</si>
  <si>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</si>
  <si>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</si>
  <si>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</si>
  <si>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</si>
  <si>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</si>
  <si>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</si>
  <si>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</si>
  <si>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</si>
  <si>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</si>
  <si>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</si>
  <si>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</si>
  <si>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</si>
  <si>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</si>
  <si>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</si>
  <si>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</si>
  <si>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</si>
  <si>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</si>
  <si>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</si>
  <si>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</si>
  <si>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</si>
  <si>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</si>
  <si>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</si>
  <si>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</si>
  <si>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</si>
  <si>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</si>
  <si>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</si>
  <si>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</si>
  <si>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</si>
  <si>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</si>
  <si>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</si>
  <si>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</si>
  <si>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</si>
  <si>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</si>
  <si>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</si>
  <si>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</si>
  <si>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</si>
  <si>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</si>
  <si>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</si>
  <si>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</si>
  <si>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</si>
  <si>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</si>
  <si>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</si>
  <si>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</si>
  <si>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</si>
  <si>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</si>
  <si>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</si>
  <si>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</si>
  <si>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</si>
  <si>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</si>
  <si>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</si>
  <si>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</si>
  <si>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</si>
  <si>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</si>
  <si>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</si>
  <si>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</si>
  <si>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</si>
  <si>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</si>
  <si>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</si>
  <si>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</si>
  <si>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</si>
  <si>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</si>
  <si>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</si>
  <si>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</si>
  <si>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</si>
  <si>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</si>
  <si>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</si>
  <si>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</si>
  <si>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</si>
  <si>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</si>
  <si>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</si>
  <si>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</si>
  <si>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</si>
  <si>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</si>
  <si>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</si>
  <si>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</si>
  <si>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</si>
  <si>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</si>
  <si>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</si>
  <si>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</si>
  <si>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</si>
  <si>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</si>
  <si>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</si>
  <si>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</si>
  <si>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</si>
  <si>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</si>
  <si>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</si>
  <si>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</si>
  <si>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</si>
  <si>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</si>
  <si>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</si>
  <si>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</si>
  <si>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</si>
  <si>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</si>
  <si>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</si>
  <si>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</si>
  <si>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</si>
  <si>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</si>
  <si>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</si>
  <si>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</si>
  <si>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</si>
  <si>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</si>
  <si>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</si>
  <si>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</si>
  <si>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</si>
  <si>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</si>
  <si>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</si>
  <si>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</si>
  <si>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</si>
  <si>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</si>
  <si>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</si>
  <si>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</si>
  <si>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</si>
  <si>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</si>
  <si>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</si>
  <si>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</si>
  <si>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</si>
  <si>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</si>
  <si>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</si>
  <si>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</si>
  <si>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</si>
  <si>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</si>
  <si>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</si>
  <si>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</si>
  <si>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</si>
  <si>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</si>
  <si>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</si>
  <si>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</si>
  <si>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</si>
  <si>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</si>
  <si>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</si>
  <si>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</si>
  <si>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</si>
  <si>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</si>
  <si>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</si>
  <si>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</si>
  <si>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</si>
  <si>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</si>
  <si>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</si>
  <si>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</si>
  <si>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</si>
  <si>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</si>
  <si>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</si>
  <si>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</si>
  <si>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</si>
  <si>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</si>
  <si>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</si>
  <si>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</si>
  <si>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</si>
  <si>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</si>
  <si>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</si>
  <si>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</si>
  <si>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</si>
  <si>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</si>
  <si>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</si>
  <si>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</si>
  <si>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</si>
  <si>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</si>
  <si>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</si>
  <si>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</si>
  <si>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</si>
  <si>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</si>
  <si>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</si>
  <si>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</si>
  <si>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</si>
  <si>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</si>
  <si>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</si>
  <si>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</si>
  <si>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</si>
  <si>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</si>
  <si>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</si>
  <si>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</si>
  <si>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</si>
  <si>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</si>
  <si>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</si>
  <si>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</si>
  <si>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</si>
  <si>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</si>
  <si>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</si>
  <si>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</si>
  <si>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</si>
  <si>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</si>
  <si>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</si>
  <si>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</si>
  <si>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</si>
  <si>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</si>
  <si>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</si>
  <si>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</si>
  <si>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</si>
  <si>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</si>
  <si>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</si>
  <si>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</si>
  <si>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</si>
  <si>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</si>
  <si>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</si>
  <si>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</si>
  <si>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</si>
  <si>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</si>
  <si>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</si>
  <si>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</si>
  <si>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</si>
  <si>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</si>
  <si>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</si>
  <si>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</si>
  <si>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</si>
  <si>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</si>
  <si>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</si>
  <si>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</si>
  <si>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</si>
  <si>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</si>
  <si>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</si>
  <si>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</si>
  <si>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</si>
  <si>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</si>
  <si>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</si>
  <si>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</si>
  <si>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</si>
  <si>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</si>
  <si>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</si>
  <si>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</si>
  <si>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</si>
  <si>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</si>
  <si>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</si>
  <si>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</si>
  <si>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</si>
  <si>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</si>
  <si>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</si>
  <si>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</si>
  <si>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</si>
  <si>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</si>
  <si>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</si>
  <si>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</si>
  <si>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</si>
  <si>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</si>
  <si>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</si>
  <si>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</si>
  <si>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</si>
  <si>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</si>
  <si>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</si>
  <si>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</si>
  <si>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</si>
  <si>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</si>
  <si>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</si>
  <si>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</si>
  <si>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</si>
  <si>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</si>
  <si>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</si>
  <si>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</si>
  <si>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</si>
  <si>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</si>
  <si>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</si>
  <si>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</si>
  <si>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</si>
  <si>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</si>
  <si>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</si>
  <si>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</si>
  <si>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</si>
  <si>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</si>
  <si>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</si>
  <si>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</si>
  <si>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</si>
  <si>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</si>
  <si>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</si>
  <si>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</si>
  <si>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</si>
  <si>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</si>
  <si>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</si>
  <si>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</si>
  <si>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</si>
  <si>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</si>
  <si>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</si>
  <si>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</si>
  <si>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</si>
  <si>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</si>
  <si>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</si>
  <si>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</si>
  <si>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</si>
  <si>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</si>
  <si>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</si>
  <si>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</si>
  <si>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</si>
  <si>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</si>
  <si>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</si>
  <si>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</si>
  <si>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</si>
  <si>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</si>
  <si>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</si>
  <si>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</si>
  <si>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</si>
  <si>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</si>
  <si>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</si>
  <si>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</si>
  <si>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</si>
  <si>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</si>
  <si>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</si>
  <si>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</si>
  <si>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</si>
  <si>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</si>
  <si>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</si>
  <si>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</si>
  <si>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</si>
  <si>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</si>
  <si>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</si>
  <si>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</si>
  <si>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</si>
  <si>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</si>
  <si>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</si>
  <si>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</si>
  <si>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</si>
  <si>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</si>
  <si>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</si>
  <si>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</si>
  <si>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</si>
  <si>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</si>
  <si>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</si>
  <si>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</si>
  <si>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</si>
  <si>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</si>
  <si>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</si>
  <si>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</si>
  <si>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</si>
  <si>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</si>
  <si>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</si>
  <si>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</si>
  <si>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</si>
  <si>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</si>
  <si>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</si>
  <si>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</si>
  <si>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</si>
  <si>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</si>
  <si>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</si>
  <si>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</si>
  <si>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</si>
  <si>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</si>
  <si>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</si>
  <si>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</si>
  <si>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</si>
  <si>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</si>
  <si>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</si>
  <si>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</si>
  <si>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</si>
  <si>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</si>
  <si>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</si>
  <si>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</si>
  <si>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</si>
  <si>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</si>
  <si>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</si>
  <si>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</si>
  <si>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</si>
  <si>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</si>
  <si>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</si>
  <si>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</si>
  <si>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</si>
  <si>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</si>
  <si>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</si>
  <si>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</si>
  <si>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</si>
  <si>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</si>
  <si>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</si>
  <si>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</si>
  <si>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</si>
  <si>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</si>
  <si>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</si>
  <si>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</si>
  <si>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</si>
  <si>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</si>
  <si>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</si>
  <si>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</si>
  <si>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</si>
  <si>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</si>
  <si>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</si>
  <si>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</si>
  <si>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</si>
  <si>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</si>
  <si>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</si>
  <si>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</si>
  <si>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</si>
  <si>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</si>
  <si>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</si>
  <si>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</si>
  <si>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</si>
  <si>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</si>
  <si>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</si>
  <si>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</si>
  <si>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</si>
  <si>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</si>
  <si>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</si>
  <si>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</si>
  <si>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</si>
  <si>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</si>
  <si>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</si>
  <si>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</si>
  <si>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</si>
  <si>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</si>
  <si>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</si>
  <si>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</si>
  <si>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</si>
  <si>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</si>
  <si>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</si>
  <si>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</si>
  <si>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</si>
  <si>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</si>
  <si>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</si>
  <si>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</si>
  <si>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</si>
  <si>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</si>
  <si>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</si>
  <si>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</si>
  <si>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</si>
  <si>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</si>
  <si>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</si>
  <si>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</si>
  <si>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</si>
  <si>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</si>
  <si>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</si>
  <si>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</si>
  <si>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</si>
  <si>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</si>
  <si>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</si>
  <si>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</si>
  <si>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</si>
  <si>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</si>
  <si>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</si>
  <si>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</si>
  <si>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</si>
  <si>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</si>
  <si>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</si>
  <si>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</si>
  <si>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</si>
  <si>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</si>
  <si>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</si>
  <si>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</si>
  <si>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</si>
  <si>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</si>
  <si>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</si>
  <si>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</si>
  <si>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</si>
  <si>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</si>
  <si>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</si>
  <si>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</si>
  <si>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</si>
  <si>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</si>
  <si>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</si>
  <si>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</si>
  <si>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</si>
  <si>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</si>
  <si>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</si>
  <si>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</si>
  <si>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</si>
  <si>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</si>
  <si>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</si>
  <si>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</si>
  <si>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</si>
  <si>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</si>
  <si>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</si>
  <si>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</si>
  <si>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</si>
  <si>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</si>
  <si>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</si>
  <si>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</si>
  <si>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</si>
  <si>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</si>
  <si>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</si>
  <si>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</si>
  <si>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</si>
  <si>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</si>
  <si>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</si>
  <si>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</si>
  <si>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</si>
  <si>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</si>
  <si>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</si>
  <si>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</si>
  <si>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</si>
  <si>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</si>
  <si>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</si>
  <si>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</si>
  <si>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</si>
  <si>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</si>
  <si>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</si>
  <si>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</si>
  <si>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</si>
  <si>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</si>
  <si>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</si>
  <si>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</si>
  <si>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</si>
  <si>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</si>
  <si>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</si>
  <si>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</si>
  <si>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</si>
  <si>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</si>
  <si>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</si>
  <si>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</si>
  <si>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</si>
  <si>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</si>
  <si>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</si>
  <si>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</si>
  <si>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</si>
  <si>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</si>
  <si>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</si>
  <si>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</si>
  <si>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</si>
  <si>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</si>
  <si>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</si>
  <si>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</si>
  <si>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</si>
  <si>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</si>
  <si>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</si>
  <si>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</si>
  <si>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</si>
  <si>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</si>
  <si>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</si>
  <si>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</si>
  <si>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</si>
  <si>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</si>
  <si>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</si>
  <si>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</si>
  <si>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</si>
  <si>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</si>
  <si>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</si>
  <si>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</si>
  <si>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</si>
  <si>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</si>
  <si>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</si>
  <si>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</si>
  <si>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</si>
  <si>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</si>
  <si>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</si>
  <si>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</si>
  <si>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</si>
  <si>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</si>
  <si>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</si>
  <si>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</si>
  <si>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</si>
  <si>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</si>
  <si>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</si>
  <si>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</si>
  <si>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</si>
  <si>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</si>
  <si>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</si>
  <si>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</si>
  <si>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</si>
  <si>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</si>
  <si>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</si>
  <si>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</si>
  <si>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</si>
  <si>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</si>
  <si>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</si>
  <si>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</si>
  <si>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</si>
  <si>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</si>
  <si>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</si>
  <si>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</si>
  <si>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</si>
  <si>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</si>
  <si>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</si>
  <si>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</si>
  <si>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</si>
  <si>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</si>
  <si>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</si>
  <si>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</si>
  <si>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</si>
  <si>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</si>
  <si>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</si>
  <si>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</si>
  <si>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</si>
  <si>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</si>
  <si>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</si>
  <si>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</si>
  <si>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</si>
  <si>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</si>
  <si>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</si>
  <si>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</si>
  <si>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</si>
  <si>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</si>
  <si>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</si>
  <si>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</si>
  <si>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</si>
  <si>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</si>
  <si>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</si>
  <si>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</si>
  <si>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</si>
  <si>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</si>
  <si>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</si>
  <si>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</si>
  <si>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</si>
  <si>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</si>
  <si>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</si>
  <si>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</si>
  <si>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</si>
  <si>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</si>
  <si>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</si>
  <si>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</si>
  <si>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</si>
  <si>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</si>
  <si>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</si>
  <si>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</si>
  <si>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</si>
  <si>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</si>
  <si>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</si>
  <si>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</si>
  <si>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</si>
  <si>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</si>
  <si>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</si>
  <si>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</si>
  <si>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</si>
  <si>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</si>
  <si>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</si>
  <si>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</si>
  <si>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</si>
  <si>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</si>
  <si>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</si>
  <si>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</si>
  <si>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</si>
  <si>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</si>
  <si>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</si>
  <si>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</si>
  <si>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</si>
  <si>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</si>
  <si>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</si>
  <si>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</si>
  <si>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</si>
  <si>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</si>
  <si>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</si>
  <si>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</si>
  <si>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</si>
  <si>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</si>
  <si>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</si>
  <si>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</si>
  <si>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</si>
  <si>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</si>
  <si>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</si>
  <si>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</si>
  <si>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</si>
  <si>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</si>
  <si>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</si>
  <si>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</si>
  <si>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</si>
  <si>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</si>
  <si>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</si>
  <si>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</si>
  <si>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</si>
  <si>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</si>
  <si>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</si>
  <si>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</si>
  <si>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</si>
  <si>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</si>
  <si>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</si>
  <si>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</si>
  <si>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</si>
  <si>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</si>
  <si>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</si>
  <si>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</si>
  <si>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</si>
  <si>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</si>
  <si>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</si>
  <si>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</si>
  <si>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</si>
  <si>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</si>
  <si>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</si>
  <si>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</si>
  <si>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</si>
  <si>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</si>
  <si>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</si>
  <si>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</si>
  <si>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</si>
  <si>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</si>
  <si>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</si>
  <si>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</si>
  <si>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</si>
  <si>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</si>
  <si>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</si>
  <si>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</si>
  <si>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</si>
  <si>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</si>
  <si>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</si>
  <si>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</si>
  <si>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</si>
  <si>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</si>
  <si>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</si>
  <si>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</si>
  <si>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</si>
  <si>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</si>
  <si>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</si>
  <si>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</si>
  <si>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</si>
  <si>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</si>
  <si>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</si>
  <si>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</si>
  <si>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</si>
  <si>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</si>
  <si>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</si>
  <si>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</si>
  <si>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</si>
  <si>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</si>
  <si>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</si>
  <si>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</si>
  <si>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</si>
  <si>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</si>
  <si>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</si>
  <si>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</si>
  <si>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</si>
  <si>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</si>
  <si>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</si>
  <si>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</si>
  <si>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</si>
  <si>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</si>
  <si>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</si>
  <si>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</si>
  <si>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</si>
  <si>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</si>
  <si>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</si>
  <si>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</si>
  <si>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</si>
  <si>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</si>
  <si>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</si>
  <si>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</si>
  <si>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</si>
  <si>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</si>
  <si>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</si>
  <si>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</si>
  <si>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</si>
  <si>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</si>
  <si>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</si>
  <si>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</si>
  <si>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</si>
  <si>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</si>
  <si>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</si>
  <si>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</si>
  <si>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</si>
  <si>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</si>
  <si>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</si>
  <si>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</si>
  <si>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</si>
  <si>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</si>
  <si>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</si>
  <si>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</si>
  <si>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</si>
  <si>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</si>
  <si>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</si>
  <si>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</si>
  <si>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</si>
  <si>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</si>
  <si>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</si>
  <si>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</si>
  <si>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</si>
  <si>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</si>
  <si>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</si>
  <si>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</si>
  <si>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</si>
  <si>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</si>
  <si>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</si>
  <si>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</si>
  <si>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</si>
  <si>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</si>
  <si>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</si>
  <si>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</si>
  <si>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</si>
  <si>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</si>
  <si>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</si>
  <si>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</si>
  <si>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</si>
  <si>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</si>
  <si>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</si>
  <si>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</si>
  <si>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</si>
  <si>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</si>
  <si>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</si>
  <si>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</si>
  <si>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</si>
  <si>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</si>
  <si>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</si>
  <si>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</si>
  <si>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</si>
  <si>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</si>
  <si>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</si>
  <si>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</si>
  <si>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</si>
  <si>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</si>
  <si>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</si>
  <si>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</si>
  <si>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</si>
  <si>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</si>
  <si>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</si>
  <si>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</si>
  <si>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</si>
  <si>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</si>
  <si>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</si>
  <si>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</si>
  <si>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</si>
  <si>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</si>
  <si>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</si>
  <si>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</si>
  <si>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</si>
  <si>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</si>
  <si>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</si>
  <si>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</si>
  <si>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</si>
  <si>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</si>
  <si>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</si>
  <si>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</si>
  <si>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</si>
  <si>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</si>
  <si>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</si>
  <si>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</si>
  <si>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</si>
  <si>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</si>
  <si>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</si>
  <si>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</si>
  <si>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</si>
  <si>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</si>
  <si>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</si>
  <si>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</si>
  <si>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</si>
  <si>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</si>
  <si>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</si>
  <si>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</si>
  <si>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</si>
  <si>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</si>
  <si>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</si>
  <si>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</si>
  <si>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</si>
  <si>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</si>
  <si>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</si>
  <si>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</si>
  <si>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</si>
  <si>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</si>
  <si>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</si>
  <si>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</si>
  <si>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</si>
  <si>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</si>
  <si>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</si>
  <si>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</si>
  <si>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</si>
  <si>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</si>
  <si>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</si>
  <si>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</si>
  <si>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</si>
  <si>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</si>
  <si>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</si>
  <si>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</si>
  <si>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</si>
  <si>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</si>
  <si>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</si>
  <si>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</si>
  <si>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</si>
  <si>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</si>
  <si>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</si>
  <si>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</si>
  <si>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</si>
  <si>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</si>
  <si>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</si>
  <si>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</si>
  <si>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</si>
  <si>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</si>
  <si>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</si>
  <si>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</si>
  <si>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</si>
  <si>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</si>
  <si>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</si>
  <si>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</si>
  <si>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</si>
  <si>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</si>
  <si>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</si>
  <si>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</si>
  <si>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</si>
  <si>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</si>
  <si>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</si>
  <si>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</si>
  <si>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</si>
  <si>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</si>
  <si>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</si>
  <si>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</si>
  <si>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</si>
  <si>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</si>
  <si>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</si>
  <si>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</si>
  <si>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</si>
  <si>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</si>
  <si>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</si>
  <si>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</si>
  <si>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</si>
  <si>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</si>
  <si>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</si>
  <si>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</si>
  <si>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</si>
  <si>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</si>
  <si>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</si>
  <si>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</si>
  <si>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</si>
  <si>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</si>
  <si>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</si>
  <si>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</si>
  <si>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</si>
  <si>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</si>
  <si>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</si>
  <si>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</si>
  <si>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</si>
  <si>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</si>
  <si>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</si>
  <si>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</si>
  <si>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</si>
  <si>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</si>
  <si>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</si>
  <si>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</si>
  <si>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</si>
  <si>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</si>
  <si>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</si>
  <si>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</si>
  <si>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</si>
  <si>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</si>
  <si>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</si>
  <si>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</si>
  <si>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</si>
  <si>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</si>
  <si>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</si>
  <si>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</si>
  <si>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</si>
  <si>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</si>
  <si>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</si>
  <si>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</si>
  <si>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</si>
  <si>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</si>
  <si>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</si>
  <si>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</si>
  <si>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</si>
  <si>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</si>
  <si>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</si>
  <si>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</si>
  <si>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</si>
  <si>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</si>
  <si>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</si>
  <si>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</si>
  <si>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</si>
  <si>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</si>
  <si>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</si>
  <si>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</si>
  <si>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</si>
  <si>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</si>
  <si>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</si>
  <si>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</si>
  <si>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</si>
  <si>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</si>
  <si>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</si>
  <si>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</si>
  <si>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</si>
  <si>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</si>
  <si>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</si>
  <si>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</si>
  <si>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</si>
  <si>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</si>
  <si>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</si>
  <si>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</si>
  <si>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</si>
  <si>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</si>
  <si>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</si>
  <si>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</si>
  <si>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</si>
  <si>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</si>
  <si>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</si>
  <si>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</si>
  <si>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</si>
  <si>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</si>
  <si>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</si>
  <si>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</si>
  <si>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</si>
  <si>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</si>
  <si>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</si>
  <si>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</si>
  <si>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</si>
  <si>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</si>
  <si>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</si>
  <si>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</si>
  <si>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</si>
  <si>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</si>
  <si>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</si>
  <si>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</si>
  <si>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</si>
  <si>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</si>
  <si>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</si>
  <si>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</si>
  <si>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</si>
  <si>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</si>
  <si>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</si>
  <si>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</si>
  <si>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</si>
  <si>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</si>
  <si>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</si>
  <si>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</si>
  <si>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</si>
  <si>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</si>
  <si>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</si>
  <si>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</si>
  <si>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</si>
  <si>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</si>
  <si>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</si>
  <si>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</si>
  <si>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</si>
  <si>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</si>
  <si>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</si>
  <si>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</si>
  <si>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</si>
  <si>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</si>
  <si>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</si>
  <si>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</si>
  <si>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</si>
  <si>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</si>
  <si>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</si>
  <si>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</si>
  <si>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</si>
  <si>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</si>
  <si>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</si>
  <si>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</si>
  <si>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</si>
  <si>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</si>
  <si>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</si>
  <si>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</si>
  <si>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</si>
  <si>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</si>
  <si>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</si>
  <si>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</si>
  <si>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</si>
  <si>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</si>
  <si>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</si>
  <si>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</si>
  <si>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</si>
  <si>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</si>
  <si>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</si>
  <si>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</si>
  <si>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</si>
  <si>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</si>
  <si>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</si>
  <si>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</si>
  <si>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</si>
  <si>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</si>
  <si>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</si>
  <si>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</si>
  <si>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</si>
  <si>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</si>
  <si>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</si>
  <si>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</si>
  <si>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</si>
  <si>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</si>
  <si>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</si>
  <si>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</si>
  <si>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</si>
  <si>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</si>
  <si>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</si>
  <si>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</si>
  <si>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</si>
  <si>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</si>
  <si>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</si>
  <si>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</si>
  <si>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</si>
  <si>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</si>
  <si>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</si>
  <si>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</si>
  <si>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</si>
  <si>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</si>
  <si>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</si>
  <si>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</si>
  <si>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</si>
  <si>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</si>
  <si>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</si>
  <si>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</si>
  <si>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</si>
  <si>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</si>
  <si>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</si>
  <si>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</si>
  <si>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</si>
  <si>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</si>
  <si>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</si>
  <si>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</si>
  <si>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</si>
  <si>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</si>
  <si>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</si>
  <si>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</si>
  <si>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</si>
  <si>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</si>
  <si>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</si>
  <si>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</si>
  <si>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</si>
  <si>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</si>
  <si>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</si>
  <si>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</si>
  <si>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</si>
  <si>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</si>
  <si>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</si>
  <si>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</si>
  <si>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</si>
  <si>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</si>
  <si>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</si>
  <si>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</si>
  <si>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</si>
  <si>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</si>
  <si>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</si>
  <si>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</si>
  <si>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</si>
  <si>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</si>
  <si>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</si>
  <si>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</si>
  <si>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</si>
  <si>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</si>
  <si>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</si>
  <si>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</si>
  <si>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</si>
  <si>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</si>
  <si>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</si>
  <si>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</si>
  <si>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</si>
  <si>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</si>
  <si>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</si>
  <si>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</si>
  <si>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</si>
  <si>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</si>
  <si>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</si>
  <si>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</si>
  <si>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</si>
  <si>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</si>
  <si>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</si>
  <si>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</si>
  <si>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</si>
  <si>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</si>
  <si>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</si>
  <si>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</si>
  <si>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</si>
  <si>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</si>
  <si>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</si>
  <si>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</si>
  <si>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</si>
  <si>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</si>
  <si>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</si>
  <si>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</si>
  <si>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</si>
  <si>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</si>
  <si>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</si>
  <si>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</si>
  <si>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</si>
  <si>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</si>
  <si>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</si>
  <si>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</si>
  <si>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</si>
  <si>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</si>
  <si>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</si>
  <si>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</si>
  <si>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</si>
  <si>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</si>
  <si>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</si>
  <si>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</si>
  <si>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</si>
  <si>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</si>
  <si>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</si>
  <si>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</si>
  <si>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</si>
  <si>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</si>
  <si>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</si>
  <si>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</si>
  <si>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</si>
  <si>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</si>
  <si>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</si>
  <si>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</si>
  <si>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</si>
  <si>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</si>
  <si>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</si>
  <si>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</si>
  <si>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</si>
  <si>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</si>
  <si>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</si>
  <si>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</si>
  <si>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</si>
  <si>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</si>
  <si>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</si>
  <si>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</si>
  <si>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</si>
  <si>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</si>
  <si>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</si>
  <si>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</si>
  <si>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</si>
  <si>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</si>
  <si>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</si>
  <si>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</si>
  <si>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</si>
  <si>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</si>
  <si>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</si>
  <si>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</si>
  <si>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</si>
  <si>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</si>
  <si>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</si>
  <si>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</si>
  <si>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</si>
  <si>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</si>
  <si>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</si>
  <si>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</si>
  <si>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</si>
  <si>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</si>
  <si>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</si>
  <si>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</si>
  <si>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</si>
  <si>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</si>
  <si>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</si>
  <si>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</si>
  <si>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</si>
  <si>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</si>
  <si>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</si>
  <si>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</si>
  <si>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</si>
  <si>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</si>
  <si>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</si>
  <si>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</si>
  <si>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</si>
  <si>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</si>
  <si>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</si>
  <si>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</si>
  <si>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</si>
  <si>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</si>
  <si>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</si>
  <si>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</si>
  <si>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</si>
  <si>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</si>
  <si>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</si>
  <si>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</si>
  <si>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</si>
  <si>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</si>
  <si>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</si>
  <si>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</si>
  <si>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</si>
  <si>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</si>
  <si>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</si>
  <si>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</si>
  <si>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</si>
  <si>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</si>
  <si>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</si>
  <si>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</si>
  <si>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</si>
  <si>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</si>
  <si>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</si>
  <si>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</si>
  <si>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</si>
  <si>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</si>
  <si>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</si>
  <si>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</si>
  <si>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</si>
  <si>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</si>
  <si>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</si>
  <si>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</si>
  <si>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</si>
  <si>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</si>
  <si>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</si>
  <si>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</si>
  <si>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</si>
  <si>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</si>
  <si>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</si>
  <si>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</si>
  <si>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</si>
  <si>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</si>
  <si>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</si>
  <si>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</si>
  <si>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</si>
  <si>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</si>
  <si>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</si>
  <si>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</si>
  <si>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</si>
  <si>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</si>
  <si>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</si>
  <si>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</si>
  <si>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</si>
  <si>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</si>
  <si>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</si>
  <si>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</si>
  <si>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</si>
  <si>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</si>
  <si>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</si>
  <si>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</si>
  <si>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</si>
  <si>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</si>
  <si>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</si>
  <si>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</si>
  <si>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</si>
  <si>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</si>
  <si>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</si>
  <si>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</si>
  <si>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</si>
  <si>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</si>
  <si>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</si>
  <si>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</si>
  <si>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</si>
  <si>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</si>
  <si>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</si>
  <si>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</si>
  <si>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</si>
  <si>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</si>
  <si>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</si>
  <si>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</si>
  <si>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</si>
  <si>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</si>
  <si>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</si>
  <si>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</si>
  <si>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</si>
  <si>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</si>
  <si>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</si>
  <si>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</si>
  <si>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</si>
  <si>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</si>
  <si>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</si>
  <si>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</si>
  <si>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</si>
  <si>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</si>
  <si>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</si>
  <si>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</si>
  <si>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</si>
  <si>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</si>
  <si>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</si>
  <si>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</si>
  <si>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</si>
  <si>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</si>
  <si>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</si>
  <si>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</si>
  <si>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</si>
  <si>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</si>
  <si>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</si>
  <si>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</si>
  <si>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</si>
  <si>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</si>
  <si>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</si>
  <si>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</si>
  <si>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</si>
  <si>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</si>
  <si>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</si>
  <si>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</si>
  <si>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</si>
  <si>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</si>
  <si>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</si>
  <si>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</si>
  <si>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</si>
  <si>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</si>
  <si>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</si>
  <si>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</si>
  <si>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</si>
  <si>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</si>
  <si>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</si>
  <si>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</si>
  <si>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</si>
  <si>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</si>
  <si>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</si>
  <si>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</si>
  <si>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</si>
  <si>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</si>
  <si>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</si>
  <si>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</si>
  <si>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</si>
  <si>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</si>
  <si>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</si>
  <si>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</si>
  <si>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</si>
  <si>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</si>
  <si>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</si>
  <si>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</si>
  <si>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</si>
  <si>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</si>
  <si>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</si>
  <si>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</si>
  <si>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</si>
  <si>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</si>
  <si>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</si>
  <si>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</si>
  <si>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</si>
  <si>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</si>
  <si>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</si>
  <si>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</si>
  <si>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</si>
  <si>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</si>
  <si>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</si>
  <si>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</si>
  <si>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</si>
  <si>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</si>
  <si>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</si>
  <si>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</si>
  <si>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</si>
  <si>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</si>
  <si>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</si>
  <si>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</si>
  <si>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</si>
  <si>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</si>
  <si>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</si>
  <si>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</si>
  <si>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</si>
  <si>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</si>
  <si>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</si>
  <si>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</si>
  <si>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</si>
  <si>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</si>
  <si>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</si>
  <si>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</si>
  <si>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</si>
  <si>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</si>
  <si>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</si>
  <si>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</si>
  <si>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</si>
  <si>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</si>
  <si>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</si>
  <si>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</si>
  <si>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</si>
  <si>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</si>
  <si>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</si>
  <si>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</si>
  <si>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</si>
  <si>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</si>
  <si>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</si>
  <si>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</si>
  <si>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</si>
  <si>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</si>
  <si>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</si>
  <si>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</si>
  <si>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</si>
  <si>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</si>
  <si>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</si>
  <si>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</si>
  <si>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</si>
  <si>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</si>
  <si>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</si>
  <si>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</si>
  <si>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</si>
  <si>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</si>
  <si>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</si>
  <si>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</si>
  <si>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</si>
  <si>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</si>
  <si>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</si>
  <si>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</si>
  <si>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</si>
  <si>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</si>
  <si>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</si>
  <si>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</si>
  <si>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</si>
  <si>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</si>
  <si>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</si>
  <si>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</si>
  <si>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</si>
  <si>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</si>
  <si>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</si>
  <si>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</si>
  <si>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</si>
  <si>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</si>
  <si>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</si>
  <si>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</si>
  <si>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</si>
  <si>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</si>
  <si>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</si>
  <si>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</si>
  <si>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</si>
  <si>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</si>
  <si>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</si>
  <si>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</si>
  <si>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</si>
  <si>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</si>
  <si>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</si>
  <si>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</si>
  <si>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</si>
  <si>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</si>
  <si>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</si>
  <si>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</si>
  <si>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</si>
  <si>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</si>
  <si>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</si>
  <si>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</si>
  <si>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</si>
  <si>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</si>
  <si>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</si>
  <si>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</si>
  <si>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</si>
  <si>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</si>
  <si>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</si>
  <si>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</si>
  <si>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</si>
  <si>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</si>
  <si>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</si>
  <si>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</si>
  <si>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</si>
  <si>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</si>
  <si>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</si>
  <si>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</si>
  <si>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</si>
  <si>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</si>
  <si>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</si>
  <si>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</si>
  <si>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</si>
  <si>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</si>
  <si>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</si>
  <si>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</si>
  <si>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</si>
  <si>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</si>
  <si>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</si>
  <si>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</si>
  <si>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</si>
  <si>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</si>
  <si>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</si>
  <si>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</si>
  <si>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</si>
  <si>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</si>
  <si>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</si>
  <si>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</si>
  <si>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</si>
  <si>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</si>
  <si>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</si>
  <si>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</si>
  <si>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</si>
  <si>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</si>
  <si>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</si>
  <si>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</si>
  <si>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</si>
  <si>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</si>
  <si>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</si>
  <si>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</si>
  <si>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</si>
  <si>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</si>
  <si>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</si>
  <si>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</si>
  <si>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</si>
  <si>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</si>
  <si>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</si>
  <si>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</si>
  <si>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</si>
  <si>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</si>
  <si>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</si>
  <si>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</si>
  <si>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</si>
  <si>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</si>
  <si>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</si>
  <si>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</si>
  <si>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</si>
  <si>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</si>
  <si>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</si>
  <si>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</si>
  <si>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</si>
  <si>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</si>
  <si>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</si>
  <si>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</si>
  <si>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</si>
  <si>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</si>
  <si>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</si>
  <si>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</si>
  <si>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</si>
  <si>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</si>
  <si>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</si>
  <si>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</si>
  <si>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</si>
  <si>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</si>
  <si>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</si>
  <si>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</si>
  <si>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</si>
  <si>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</si>
  <si>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</si>
  <si>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</si>
  <si>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</si>
  <si>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</si>
  <si>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</si>
  <si>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</si>
  <si>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</si>
  <si>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</si>
  <si>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</si>
  <si>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</si>
  <si>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</si>
  <si>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</si>
  <si>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</si>
  <si>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</si>
  <si>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</si>
  <si>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</si>
  <si>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</si>
  <si>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</si>
  <si>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</si>
  <si>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</si>
  <si>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</si>
  <si>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</si>
  <si>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</si>
  <si>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</si>
  <si>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</si>
  <si>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</si>
  <si>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</si>
  <si>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</si>
  <si>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</si>
  <si>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</si>
  <si>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</si>
  <si>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</si>
  <si>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</si>
  <si>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</si>
  <si>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</si>
  <si>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</si>
  <si>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</si>
  <si>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</si>
  <si>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</si>
  <si>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</si>
  <si>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</si>
  <si>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</si>
  <si>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</si>
  <si>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</si>
  <si>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</si>
  <si>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</si>
  <si>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</si>
  <si>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</si>
  <si>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</si>
  <si>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</si>
  <si>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</si>
  <si>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</si>
  <si>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</si>
  <si>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</si>
  <si>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</si>
  <si>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</si>
  <si>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</si>
  <si>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</si>
  <si>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</si>
  <si>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</si>
  <si>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</si>
  <si>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</si>
  <si>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</si>
  <si>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</si>
  <si>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</si>
  <si>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</si>
  <si>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</si>
  <si>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</si>
  <si>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</si>
  <si>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</si>
  <si>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</si>
  <si>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</si>
  <si>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</si>
  <si>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</si>
  <si>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</si>
  <si>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</si>
  <si>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</si>
  <si>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</si>
  <si>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</si>
  <si>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</si>
  <si>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</si>
  <si>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</si>
  <si>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</si>
  <si>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</si>
  <si>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</si>
  <si>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</si>
  <si>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</si>
  <si>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</si>
  <si>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</si>
  <si>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</si>
  <si>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</si>
  <si>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</si>
  <si>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</si>
  <si>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</si>
  <si>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</si>
  <si>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</si>
  <si>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</si>
  <si>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</si>
  <si>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</si>
  <si>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</si>
  <si>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</si>
  <si>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</si>
  <si>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</si>
  <si>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</si>
  <si>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</si>
  <si>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</si>
  <si>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</si>
  <si>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</si>
  <si>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</si>
  <si>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</si>
  <si>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</si>
  <si>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</si>
  <si>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</si>
  <si>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</si>
  <si>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</si>
  <si>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</si>
  <si>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</si>
  <si>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</si>
  <si>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</si>
  <si>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</si>
  <si>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</si>
  <si>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</si>
  <si>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</si>
  <si>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</si>
  <si>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</si>
  <si>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</si>
  <si>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</si>
  <si>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</si>
  <si>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</si>
  <si>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</si>
  <si>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</si>
  <si>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</si>
  <si>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</si>
  <si>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</si>
  <si>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</si>
  <si>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</si>
  <si>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</si>
  <si>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</si>
  <si>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</si>
  <si>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</si>
  <si>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</si>
  <si>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</si>
  <si>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</si>
  <si>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</si>
  <si>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</si>
  <si>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</si>
  <si>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</si>
  <si>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</si>
  <si>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</si>
  <si>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</si>
  <si>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</si>
  <si>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</si>
  <si>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</si>
  <si>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</si>
  <si>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</si>
  <si>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</si>
  <si>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</si>
  <si>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</si>
  <si>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</si>
  <si>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</si>
  <si>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</si>
  <si>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</si>
  <si>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</si>
  <si>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</si>
  <si>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</si>
  <si>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</si>
  <si>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</si>
  <si>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</si>
  <si>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</si>
  <si>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</si>
  <si>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</si>
  <si>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</si>
  <si>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</si>
  <si>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</si>
  <si>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</si>
  <si>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</si>
  <si>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</si>
  <si>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</si>
  <si>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</si>
  <si>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</si>
  <si>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</si>
  <si>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</si>
  <si>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</si>
  <si>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</si>
  <si>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</si>
  <si>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</si>
  <si>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</si>
  <si>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</si>
  <si>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</si>
  <si>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</si>
  <si>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</si>
  <si>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</si>
  <si>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</si>
  <si>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</si>
  <si>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</si>
  <si>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</si>
  <si>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</si>
  <si>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</si>
  <si>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</si>
  <si>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</si>
  <si>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</si>
  <si>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</si>
  <si>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</si>
  <si>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</si>
  <si>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</si>
  <si>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</si>
  <si>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</si>
  <si>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</si>
  <si>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</si>
  <si>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</si>
  <si>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</si>
  <si>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</si>
  <si>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</si>
  <si>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</si>
  <si>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</si>
  <si>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</si>
  <si>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</si>
  <si>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</si>
  <si>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</si>
  <si>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</si>
  <si>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</si>
  <si>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</si>
  <si>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</si>
  <si>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</si>
  <si>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</si>
  <si>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</si>
  <si>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</si>
  <si>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</si>
  <si>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</si>
  <si>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</si>
  <si>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</si>
  <si>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</si>
  <si>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</si>
  <si>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</si>
  <si>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</si>
  <si>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</si>
  <si>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</si>
  <si>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</si>
  <si>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</si>
  <si>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</si>
  <si>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</si>
  <si>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</si>
  <si>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</si>
  <si>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</si>
  <si>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</si>
  <si>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</si>
  <si>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</si>
  <si>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</si>
  <si>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</si>
  <si>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</si>
  <si>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</si>
  <si>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</si>
  <si>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</si>
  <si>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</si>
  <si>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</si>
  <si>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</si>
  <si>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</si>
  <si>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</si>
  <si>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</si>
  <si>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</si>
  <si>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</si>
  <si>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</si>
  <si>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</si>
  <si>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</si>
  <si>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</si>
  <si>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</si>
  <si>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</si>
  <si>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</si>
  <si>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</si>
  <si>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</si>
  <si>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</si>
  <si>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</si>
  <si>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</si>
  <si>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</si>
  <si>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</si>
  <si>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</si>
  <si>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</si>
  <si>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</si>
  <si>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</si>
  <si>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</si>
  <si>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</si>
  <si>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</si>
  <si>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</si>
  <si>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</si>
  <si>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</si>
  <si>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</si>
  <si>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</si>
  <si>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</si>
  <si>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</si>
  <si>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</si>
  <si>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</si>
  <si>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</si>
  <si>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</si>
  <si>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</si>
  <si>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</si>
  <si>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</si>
  <si>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</si>
  <si>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</si>
  <si>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</si>
  <si>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</si>
  <si>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</si>
  <si>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</si>
  <si>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</si>
  <si>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</si>
  <si>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</si>
  <si>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</si>
  <si>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</si>
  <si>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</si>
  <si>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</si>
  <si>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</si>
  <si>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</si>
  <si>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</si>
  <si>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</si>
  <si>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</si>
  <si>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</si>
  <si>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</si>
  <si>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</si>
  <si>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</si>
  <si>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</si>
  <si>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</si>
  <si>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</si>
  <si>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</si>
  <si>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</si>
  <si>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</si>
  <si>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</si>
  <si>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</si>
  <si>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</si>
  <si>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</si>
  <si>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</si>
  <si>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</si>
  <si>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</si>
  <si>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</si>
  <si>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</si>
  <si>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</si>
  <si>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</si>
  <si>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</si>
  <si>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</si>
  <si>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</si>
  <si>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</si>
  <si>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</si>
  <si>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</si>
  <si>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</si>
  <si>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</si>
  <si>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</si>
  <si>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</si>
  <si>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</si>
  <si>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</si>
  <si>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</si>
  <si>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</si>
  <si>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</si>
  <si>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</si>
  <si>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</si>
  <si>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</si>
  <si>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</si>
  <si>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</si>
  <si>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</si>
  <si>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</si>
  <si>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</si>
  <si>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</si>
  <si>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</si>
  <si>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</si>
  <si>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</si>
  <si>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</si>
  <si>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</si>
  <si>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</si>
  <si>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</si>
  <si>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</si>
  <si>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</si>
  <si>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</si>
  <si>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</si>
  <si>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</si>
  <si>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</si>
  <si>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</si>
  <si>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</si>
  <si>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</si>
  <si>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</si>
  <si>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</si>
  <si>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</si>
  <si>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</si>
  <si>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</si>
  <si>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</si>
  <si>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</si>
  <si>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</si>
  <si>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</si>
  <si>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</si>
  <si>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</si>
  <si>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</si>
  <si>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</si>
  <si>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</si>
  <si>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</si>
  <si>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</si>
  <si>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</si>
  <si>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</si>
  <si>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</si>
  <si>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</si>
  <si>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</si>
  <si>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</si>
  <si>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</si>
  <si>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</si>
  <si>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</si>
  <si>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</si>
  <si>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</si>
  <si>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</si>
  <si>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</si>
  <si>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</si>
  <si>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</si>
  <si>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</si>
  <si>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</si>
  <si>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</si>
  <si>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</si>
  <si>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</si>
  <si>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</si>
  <si>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</si>
  <si>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</si>
  <si>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</si>
  <si>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</si>
  <si>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</si>
  <si>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</si>
  <si>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</si>
  <si>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</si>
  <si>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</si>
  <si>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</si>
  <si>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</si>
  <si>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</si>
  <si>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</si>
  <si>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</si>
  <si>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</si>
  <si>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</si>
  <si>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</si>
  <si>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</si>
  <si>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</si>
  <si>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</si>
  <si>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</si>
  <si>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</si>
  <si>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</si>
  <si>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</si>
  <si>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</si>
  <si>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</si>
  <si>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</si>
  <si>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</si>
  <si>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</si>
  <si>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</si>
  <si>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</si>
  <si>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</si>
  <si>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</si>
  <si>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</si>
  <si>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</si>
  <si>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</si>
  <si>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</si>
  <si>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</si>
  <si>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</si>
  <si>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</si>
  <si>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</si>
  <si>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</si>
  <si>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</si>
  <si>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</si>
  <si>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</si>
  <si>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</si>
  <si>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</si>
  <si>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</si>
  <si>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</si>
  <si>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</si>
  <si>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</si>
  <si>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</si>
  <si>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</si>
  <si>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</si>
  <si>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</si>
  <si>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</si>
  <si>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</si>
  <si>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</si>
  <si>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</si>
  <si>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</si>
  <si>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</si>
  <si>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</si>
  <si>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</si>
  <si>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</si>
  <si>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</si>
  <si>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</si>
  <si>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</si>
  <si>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</si>
  <si>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</si>
  <si>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</si>
  <si>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</si>
  <si>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</si>
  <si>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</si>
  <si>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</si>
  <si>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</si>
  <si>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</si>
  <si>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</si>
  <si>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</si>
  <si>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</si>
  <si>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</si>
  <si>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</si>
  <si>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</si>
  <si>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</si>
  <si>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</si>
  <si>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</si>
  <si>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</si>
  <si>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</si>
  <si>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</si>
  <si>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</si>
  <si>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</si>
  <si>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</si>
  <si>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</si>
  <si>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</si>
  <si>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</si>
  <si>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</si>
  <si>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</si>
  <si>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</si>
  <si>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</si>
  <si>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</si>
  <si>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</si>
  <si>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</si>
  <si>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</si>
  <si>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</si>
  <si>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</si>
  <si>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</si>
  <si>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</si>
  <si>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</si>
  <si>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</si>
  <si>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</si>
  <si>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</si>
  <si>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</si>
  <si>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</si>
  <si>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</si>
  <si>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</si>
  <si>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</si>
  <si>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</si>
  <si>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</si>
  <si>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</si>
  <si>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</si>
  <si>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</si>
  <si>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</si>
  <si>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</si>
  <si>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</si>
  <si>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</si>
  <si>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</si>
  <si>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</si>
  <si>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</si>
  <si>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</si>
  <si>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</si>
  <si>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</si>
  <si>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</si>
  <si>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</si>
  <si>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</si>
  <si>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</si>
  <si>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</si>
  <si>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</si>
  <si>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</si>
  <si>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</si>
  <si>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</si>
  <si>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</si>
  <si>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</si>
  <si>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</si>
  <si>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</si>
  <si>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</si>
  <si>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</si>
  <si>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</si>
  <si>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</si>
  <si>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</si>
  <si>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</si>
  <si>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</si>
  <si>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</si>
  <si>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</si>
  <si>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</si>
  <si>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</si>
  <si>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</si>
  <si>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</si>
  <si>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</si>
  <si>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</si>
  <si>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</si>
  <si>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</si>
  <si>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</si>
  <si>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</si>
  <si>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</si>
  <si>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</si>
  <si>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</si>
  <si>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</si>
  <si>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</si>
  <si>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</si>
  <si>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</si>
  <si>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</si>
  <si>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</si>
  <si>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</si>
  <si>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</si>
  <si>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</si>
  <si>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</si>
  <si>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</si>
  <si>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</si>
  <si>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</si>
  <si>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</si>
  <si>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</si>
  <si>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</si>
  <si>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</si>
  <si>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</si>
  <si>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</si>
  <si>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</si>
  <si>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</si>
  <si>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</si>
  <si>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</si>
  <si>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</si>
  <si>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</si>
  <si>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</si>
  <si>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</si>
  <si>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</si>
  <si>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</si>
  <si>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</si>
  <si>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</si>
  <si>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</si>
  <si>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</si>
  <si>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</si>
  <si>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</si>
  <si>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</si>
  <si>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</si>
  <si>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</si>
  <si>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</si>
  <si>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</si>
  <si>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</si>
  <si>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</si>
  <si>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</si>
  <si>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</si>
  <si>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</si>
  <si>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</si>
  <si>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</si>
  <si>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</si>
  <si>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</si>
  <si>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</si>
  <si>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</si>
  <si>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</si>
  <si>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</si>
  <si>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</si>
  <si>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</si>
  <si>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</si>
  <si>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</si>
  <si>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</si>
  <si>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</si>
  <si>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</si>
  <si>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</si>
  <si>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</si>
  <si>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</si>
  <si>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</si>
  <si>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</si>
  <si>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</si>
  <si>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</si>
  <si>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</si>
  <si>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</si>
  <si>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</si>
  <si>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</si>
  <si>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</si>
  <si>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</si>
  <si>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</si>
  <si>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</si>
  <si>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</si>
  <si>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</si>
  <si>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</si>
  <si>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</si>
  <si>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</si>
  <si>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</si>
  <si>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</si>
  <si>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</si>
  <si>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</si>
  <si>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</si>
  <si>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</si>
  <si>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</si>
  <si>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</si>
  <si>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</si>
  <si>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</si>
  <si>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</si>
  <si>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</si>
  <si>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</si>
  <si>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</si>
  <si>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</si>
  <si>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</si>
  <si>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</si>
  <si>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</si>
  <si>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</si>
  <si>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</si>
  <si>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</si>
  <si>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</si>
  <si>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</si>
  <si>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</si>
  <si>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</si>
  <si>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</si>
  <si>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</si>
  <si>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</si>
  <si>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</si>
  <si>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</si>
  <si>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</si>
  <si>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</si>
  <si>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</si>
  <si>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</si>
  <si>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</si>
  <si>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</si>
  <si>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</si>
  <si>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</si>
  <si>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</si>
  <si>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</si>
  <si>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</si>
  <si>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</si>
  <si>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</si>
  <si>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</si>
  <si>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</si>
  <si>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</si>
  <si>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</si>
  <si>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</si>
  <si>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</si>
  <si>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</si>
  <si>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</si>
  <si>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</si>
  <si>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</si>
  <si>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</si>
  <si>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</si>
  <si>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</si>
  <si>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</si>
  <si>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</si>
  <si>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</si>
  <si>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</si>
  <si>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</si>
  <si>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</si>
  <si>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</si>
  <si>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</si>
  <si>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</si>
  <si>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</si>
  <si>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</si>
  <si>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</si>
  <si>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</si>
  <si>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</si>
  <si>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</si>
  <si>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</si>
  <si>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</si>
  <si>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</si>
  <si>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</si>
  <si>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</si>
  <si>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</si>
  <si>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</si>
  <si>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</si>
  <si>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</si>
  <si>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</si>
  <si>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</si>
  <si>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</si>
  <si>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</si>
  <si>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</si>
  <si>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</si>
  <si>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</si>
  <si>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</si>
  <si>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</si>
  <si>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</si>
  <si>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</si>
  <si>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</si>
  <si>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</si>
  <si>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</si>
  <si>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</si>
  <si>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</si>
  <si>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</si>
  <si>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</si>
  <si>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</si>
  <si>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</si>
  <si>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</si>
  <si>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</si>
  <si>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</si>
  <si>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</si>
  <si>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</si>
  <si>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</si>
  <si>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</si>
  <si>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</si>
  <si>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</si>
  <si>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</si>
  <si>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</si>
  <si>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</si>
  <si>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</si>
  <si>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</si>
  <si>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</si>
  <si>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</si>
  <si>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</si>
  <si>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</si>
  <si>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</si>
  <si>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</si>
  <si>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</si>
  <si>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</si>
  <si>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</si>
  <si>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</si>
  <si>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</si>
  <si>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</si>
  <si>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</si>
  <si>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</si>
  <si>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</si>
  <si>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</si>
  <si>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</si>
  <si>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</si>
  <si>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</si>
  <si>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</si>
  <si>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</si>
  <si>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</si>
  <si>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</si>
  <si>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</si>
  <si>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</si>
  <si>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</si>
  <si>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</si>
  <si>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</si>
  <si>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</si>
  <si>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</si>
  <si>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</si>
  <si>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</si>
  <si>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</si>
  <si>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</si>
  <si>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</si>
  <si>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</si>
  <si>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</si>
  <si>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</si>
  <si>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</si>
  <si>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</si>
  <si>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</si>
  <si>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</si>
  <si>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</si>
  <si>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</si>
  <si>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</si>
  <si>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</si>
  <si>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</si>
  <si>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</si>
  <si>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</si>
  <si>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</si>
  <si>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</si>
  <si>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</si>
  <si>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</si>
  <si>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</si>
  <si>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</si>
  <si>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</si>
  <si>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</si>
  <si>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</si>
  <si>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</si>
  <si>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</si>
  <si>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</si>
  <si>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</si>
  <si>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</si>
  <si>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</si>
  <si>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</si>
  <si>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</si>
  <si>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</si>
  <si>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</si>
  <si>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</si>
  <si>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</si>
  <si>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</si>
  <si>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</si>
  <si>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</si>
  <si>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</si>
  <si>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</si>
  <si>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</si>
  <si>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</si>
  <si>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</si>
  <si>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</si>
  <si>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</si>
  <si>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</si>
  <si>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</si>
  <si>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</si>
  <si>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</si>
  <si>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</si>
  <si>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</si>
  <si>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</si>
  <si>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</si>
  <si>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</si>
  <si>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</si>
  <si>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</si>
  <si>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</si>
  <si>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</si>
  <si>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</si>
  <si>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</si>
  <si>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</si>
  <si>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</si>
  <si>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</si>
  <si>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</si>
  <si>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</si>
  <si>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</si>
  <si>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</si>
  <si>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</si>
  <si>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</si>
  <si>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</si>
  <si>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</si>
  <si>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</si>
  <si>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</si>
  <si>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</si>
  <si>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</si>
  <si>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</si>
  <si>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</si>
  <si>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</si>
  <si>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</si>
  <si>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</si>
  <si>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</si>
  <si>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</si>
  <si>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</si>
  <si>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</si>
  <si>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</si>
  <si>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</si>
  <si>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</si>
  <si>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</si>
  <si>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</si>
  <si>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</si>
  <si>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</si>
  <si>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</si>
  <si>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</si>
  <si>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</si>
  <si>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</si>
  <si>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</si>
  <si>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</si>
  <si>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</si>
  <si>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</si>
  <si>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</si>
  <si>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</si>
  <si>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</si>
  <si>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</si>
  <si>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</si>
  <si>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</si>
  <si>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</si>
  <si>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</si>
  <si>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</si>
  <si>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</si>
  <si>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</si>
  <si>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</si>
  <si>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</si>
  <si>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</si>
  <si>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</si>
  <si>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</si>
  <si>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</si>
  <si>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</si>
  <si>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</si>
  <si>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</si>
  <si>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</si>
  <si>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</si>
  <si>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</si>
  <si>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</si>
  <si>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</si>
  <si>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</si>
  <si>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</si>
  <si>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</si>
  <si>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</si>
  <si>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</si>
  <si>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</si>
  <si>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</si>
  <si>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</si>
  <si>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</si>
  <si>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</si>
  <si>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</si>
  <si>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</si>
  <si>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</si>
  <si>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</si>
  <si>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</si>
  <si>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</si>
  <si>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</si>
  <si>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</si>
  <si>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</si>
  <si>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</si>
  <si>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</si>
  <si>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</si>
  <si>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</si>
  <si>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</si>
  <si>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</si>
  <si>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</si>
  <si>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</si>
  <si>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</si>
  <si>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</si>
  <si>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</si>
  <si>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</si>
  <si>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</si>
  <si>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</si>
  <si>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</si>
  <si>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</si>
  <si>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</si>
  <si>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</si>
  <si>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</si>
  <si>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</si>
  <si>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</si>
  <si>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</si>
  <si>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</si>
  <si>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</si>
  <si>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</si>
  <si>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</si>
  <si>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</si>
  <si>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</si>
  <si>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</si>
  <si>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</si>
  <si>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</si>
  <si>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</si>
  <si>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</si>
  <si>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</si>
  <si>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</si>
  <si>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</si>
  <si>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</si>
  <si>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</si>
  <si>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</si>
  <si>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</si>
  <si>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</si>
  <si>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</si>
  <si>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</si>
  <si>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</si>
  <si>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</si>
  <si>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</si>
  <si>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</si>
  <si>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</si>
  <si>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</si>
  <si>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</si>
  <si>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</si>
  <si>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</si>
  <si>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</si>
  <si>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</si>
  <si>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</si>
  <si>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</si>
  <si>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</si>
  <si>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</si>
  <si>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</si>
  <si>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</si>
  <si>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</si>
  <si>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</si>
  <si>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</si>
  <si>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</si>
  <si>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</si>
  <si>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</si>
  <si>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</si>
  <si>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</si>
  <si>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</si>
  <si>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</si>
  <si>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</si>
  <si>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</si>
  <si>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</si>
  <si>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</si>
  <si>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</si>
  <si>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</si>
  <si>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</si>
  <si>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</si>
  <si>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</si>
  <si>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</si>
  <si>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</si>
  <si>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</si>
  <si>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</si>
  <si>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</si>
  <si>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</si>
  <si>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</si>
  <si>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</si>
  <si>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</si>
  <si>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</si>
  <si>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</si>
  <si>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</si>
  <si>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</si>
  <si>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</si>
  <si>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</si>
  <si>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</si>
  <si>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</si>
  <si>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</si>
  <si>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</si>
  <si>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</si>
  <si>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</si>
  <si>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</si>
  <si>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</si>
  <si>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</si>
  <si>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</si>
  <si>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</si>
  <si>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</si>
  <si>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</si>
  <si>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</si>
  <si>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</si>
  <si>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</si>
  <si>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</si>
  <si>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</si>
  <si>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</si>
  <si>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</si>
  <si>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</si>
  <si>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</si>
  <si>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</si>
  <si>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</si>
  <si>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</si>
  <si>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</si>
  <si>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</si>
  <si>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</si>
  <si>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</si>
  <si>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</si>
  <si>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</si>
  <si>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</si>
  <si>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</si>
  <si>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</si>
  <si>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</si>
  <si>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</si>
  <si>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</si>
  <si>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</si>
  <si>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</si>
  <si>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</si>
  <si>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</si>
  <si>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</si>
  <si>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</si>
  <si>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</si>
  <si>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</si>
  <si>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</si>
  <si>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</si>
  <si>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</si>
  <si>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</si>
  <si>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</si>
  <si>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</si>
  <si>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</si>
  <si>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</si>
  <si>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</si>
  <si>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</si>
  <si>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</si>
  <si>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</si>
  <si>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</si>
  <si>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</si>
  <si>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</si>
  <si>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</si>
  <si>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</si>
  <si>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</si>
  <si>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</si>
  <si>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</si>
  <si>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</si>
  <si>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</si>
  <si>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</si>
  <si>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</si>
  <si>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</si>
  <si>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</si>
  <si>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</si>
  <si>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</si>
  <si>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</si>
  <si>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</si>
  <si>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</si>
  <si>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</si>
  <si>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</si>
  <si>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</si>
  <si>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</si>
  <si>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</si>
  <si>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</si>
  <si>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</si>
  <si>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</si>
  <si>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</si>
  <si>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</si>
  <si>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</si>
  <si>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</si>
  <si>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</si>
  <si>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</si>
  <si>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</si>
  <si>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</si>
  <si>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</si>
  <si>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</si>
  <si>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</si>
  <si>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</si>
  <si>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</si>
  <si>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</si>
  <si>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</si>
  <si>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</si>
  <si>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</si>
  <si>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</si>
  <si>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</si>
  <si>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</si>
  <si>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</si>
  <si>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</si>
  <si>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</si>
  <si>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</si>
  <si>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</si>
  <si>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</si>
  <si>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</si>
  <si>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</si>
  <si>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</si>
  <si>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</si>
  <si>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</si>
  <si>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</si>
  <si>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</si>
  <si>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</si>
  <si>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</si>
  <si>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</si>
  <si>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</si>
  <si>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</si>
  <si>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</si>
  <si>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</si>
  <si>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</si>
  <si>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</si>
  <si>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</si>
  <si>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</si>
  <si>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</si>
  <si>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</si>
  <si>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</si>
  <si>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</si>
  <si>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</si>
  <si>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</si>
  <si>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</si>
  <si>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</si>
  <si>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</si>
  <si>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</si>
  <si>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</si>
  <si>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</si>
  <si>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</si>
  <si>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</si>
  <si>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</si>
  <si>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</si>
  <si>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</si>
  <si>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</si>
  <si>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</si>
  <si>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</si>
  <si>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</si>
  <si>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</si>
  <si>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</si>
  <si>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</si>
  <si>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</si>
  <si>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</si>
  <si>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</si>
  <si>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</si>
  <si>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</si>
  <si>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</si>
  <si>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</si>
  <si>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</si>
  <si>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</si>
  <si>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</si>
  <si>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</si>
  <si>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</si>
  <si>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</si>
  <si>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</si>
  <si>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</si>
  <si>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</si>
  <si>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</si>
  <si>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</si>
  <si>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</si>
  <si>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</si>
  <si>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</si>
  <si>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</si>
  <si>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</si>
  <si>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</si>
  <si>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</si>
  <si>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</si>
  <si>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</si>
  <si>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</si>
  <si>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</si>
  <si>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</si>
  <si>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</si>
  <si>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</si>
  <si>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</si>
  <si>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</si>
  <si>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</si>
  <si>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</si>
  <si>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</si>
  <si>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</si>
  <si>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</si>
  <si>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</si>
  <si>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</si>
  <si>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</si>
  <si>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</si>
  <si>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</si>
  <si>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</si>
  <si>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</si>
  <si>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</si>
  <si>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</si>
  <si>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</si>
  <si>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</si>
  <si>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</si>
  <si>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</si>
  <si>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</si>
  <si>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</si>
  <si>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</si>
  <si>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</si>
  <si>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</si>
  <si>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</si>
  <si>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</si>
  <si>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</si>
  <si>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</si>
  <si>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</si>
  <si>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</si>
  <si>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</si>
  <si>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</si>
  <si>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</si>
  <si>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</si>
  <si>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</si>
  <si>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</si>
  <si>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</si>
  <si>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</si>
  <si>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</si>
  <si>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</si>
  <si>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</si>
  <si>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</si>
  <si>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</si>
  <si>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</si>
  <si>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</si>
  <si>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</si>
  <si>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</si>
  <si>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</si>
  <si>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</si>
  <si>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</si>
  <si>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</si>
  <si>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</si>
  <si>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</si>
  <si>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</si>
  <si>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</si>
  <si>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</si>
  <si>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</si>
  <si>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</si>
  <si>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</si>
  <si>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</si>
  <si>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</si>
  <si>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</si>
  <si>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</si>
  <si>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</si>
  <si>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</si>
  <si>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</si>
  <si>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</si>
  <si>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</si>
  <si>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</si>
  <si>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</si>
  <si>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</si>
  <si>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</si>
  <si>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</si>
  <si>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</si>
  <si>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</si>
  <si>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</si>
  <si>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</si>
  <si>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</si>
  <si>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</si>
  <si>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</si>
  <si>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</si>
  <si>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</si>
  <si>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</si>
  <si>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</si>
  <si>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</si>
  <si>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</si>
  <si>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</si>
  <si>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</si>
  <si>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</si>
  <si>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</si>
  <si>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</si>
  <si>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</si>
  <si>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</si>
  <si>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</si>
  <si>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</si>
  <si>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</si>
  <si>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</si>
  <si>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</si>
  <si>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</si>
  <si>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</si>
  <si>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</si>
  <si>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</si>
  <si>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</si>
  <si>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</si>
  <si>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</si>
  <si>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</si>
  <si>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</si>
  <si>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</si>
  <si>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</si>
  <si>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</si>
  <si>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</si>
  <si>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</si>
  <si>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</si>
  <si>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</si>
  <si>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</si>
  <si>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</si>
  <si>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</si>
  <si>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</si>
  <si>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</si>
  <si>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</si>
  <si>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</si>
  <si>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</si>
  <si>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</si>
  <si>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</si>
  <si>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</si>
  <si>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</si>
  <si>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</si>
  <si>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</si>
  <si>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</si>
  <si>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</si>
  <si>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</si>
  <si>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</si>
  <si>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</si>
  <si>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</si>
  <si>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</si>
  <si>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</si>
  <si>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</si>
  <si>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</si>
  <si>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</si>
  <si>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</si>
  <si>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</si>
  <si>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</si>
  <si>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</si>
  <si>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</si>
  <si>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</si>
  <si>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</si>
  <si>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</si>
  <si>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</si>
  <si>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</si>
  <si>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</si>
  <si>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</si>
  <si>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</si>
  <si>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</si>
  <si>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</si>
  <si>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</si>
  <si>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</si>
  <si>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</si>
  <si>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</si>
  <si>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</si>
  <si>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</si>
  <si>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</si>
  <si>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</si>
  <si>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</si>
  <si>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</si>
  <si>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</si>
  <si>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</si>
  <si>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</si>
  <si>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</si>
  <si>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</si>
  <si>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</si>
  <si>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</si>
  <si>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</si>
  <si>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</si>
  <si>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</si>
  <si>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</si>
  <si>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</si>
  <si>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</si>
  <si>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</si>
  <si>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</si>
  <si>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</si>
  <si>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</si>
  <si>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</si>
  <si>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</si>
  <si>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</si>
  <si>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</si>
  <si>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</si>
  <si>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</si>
  <si>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</si>
  <si>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</si>
  <si>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</si>
  <si>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</si>
  <si>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</si>
  <si>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</si>
  <si>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</si>
  <si>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</si>
  <si>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</si>
  <si>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</si>
  <si>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</si>
  <si>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</si>
  <si>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</si>
  <si>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</si>
  <si>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</si>
  <si>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</si>
  <si>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</si>
  <si>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</si>
  <si>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</si>
  <si>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</si>
  <si>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</si>
  <si>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</si>
  <si>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</si>
  <si>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</si>
  <si>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</si>
  <si>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</si>
  <si>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</si>
  <si>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</si>
  <si>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</si>
  <si>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</si>
  <si>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</si>
  <si>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</si>
  <si>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</si>
  <si>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</si>
  <si>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</si>
  <si>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</si>
  <si>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</si>
  <si>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</si>
  <si>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</si>
  <si>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</si>
  <si>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</si>
  <si>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</si>
  <si>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</si>
  <si>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</si>
  <si>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</si>
  <si>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</si>
  <si>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</si>
  <si>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</si>
  <si>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</si>
  <si>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</si>
  <si>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</si>
  <si>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</si>
  <si>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</si>
  <si>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</si>
  <si>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</si>
  <si>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</si>
  <si>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</si>
  <si>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</si>
  <si>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</si>
  <si>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</si>
  <si>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</si>
  <si>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</si>
  <si>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</si>
  <si>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</si>
  <si>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</si>
  <si>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</si>
  <si>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</si>
  <si>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</si>
  <si>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</si>
  <si>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</si>
  <si>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</si>
  <si>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</si>
  <si>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</si>
  <si>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</si>
  <si>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</si>
  <si>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</si>
  <si>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</si>
  <si>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</si>
  <si>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</si>
  <si>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</si>
  <si>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</si>
  <si>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</si>
  <si>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</si>
  <si>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</si>
  <si>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</si>
  <si>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</si>
  <si>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</si>
  <si>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</si>
  <si>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</si>
  <si>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</si>
  <si>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</si>
  <si>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</si>
  <si>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</si>
  <si>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</si>
  <si>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</si>
  <si>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</si>
  <si>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</si>
  <si>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</si>
  <si>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</si>
  <si>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</si>
  <si>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</si>
  <si>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</si>
  <si>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</si>
  <si>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</si>
  <si>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</si>
  <si>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</si>
  <si>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</si>
  <si>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</si>
  <si>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</si>
  <si>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</si>
  <si>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</si>
  <si>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</si>
  <si>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</si>
  <si>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</si>
  <si>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</si>
  <si>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</si>
  <si>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</si>
  <si>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</si>
  <si>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</si>
  <si>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</si>
  <si>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</si>
  <si>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</si>
  <si>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</si>
  <si>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</si>
  <si>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</si>
  <si>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</si>
  <si>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</si>
  <si>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</si>
  <si>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</si>
  <si>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</si>
  <si>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</si>
  <si>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</si>
  <si>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</si>
  <si>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</si>
  <si>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</si>
  <si>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</si>
  <si>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</si>
  <si>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</si>
  <si>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</si>
  <si>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</si>
  <si>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</si>
  <si>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</si>
  <si>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</si>
  <si>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</si>
  <si>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</si>
  <si>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</si>
  <si>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</si>
  <si>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</si>
  <si>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</si>
  <si>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</si>
  <si>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</si>
  <si>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</si>
  <si>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</si>
  <si>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</si>
  <si>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</si>
  <si>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</si>
  <si>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</si>
  <si>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</si>
  <si>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</si>
  <si>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</si>
  <si>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</si>
  <si>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</si>
  <si>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</si>
  <si>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</si>
  <si>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</si>
  <si>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</si>
  <si>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</si>
  <si>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</si>
  <si>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</si>
  <si>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</si>
  <si>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</si>
  <si>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</si>
  <si>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</si>
  <si>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</si>
  <si>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</si>
  <si>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</si>
  <si>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</si>
  <si>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</si>
  <si>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</si>
  <si>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</si>
  <si>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</si>
  <si>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</si>
  <si>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</si>
  <si>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</si>
  <si>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</si>
  <si>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</si>
  <si>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</si>
  <si>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</si>
  <si>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</si>
  <si>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</si>
  <si>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</si>
  <si>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</si>
  <si>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</si>
  <si>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</si>
  <si>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</si>
  <si>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</si>
  <si>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</si>
  <si>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</si>
  <si>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</si>
  <si>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</si>
  <si>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</si>
  <si>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</si>
  <si>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</si>
  <si>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</si>
  <si>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</si>
  <si>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</si>
  <si>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</si>
  <si>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</si>
  <si>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</si>
  <si>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</si>
  <si>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</si>
  <si>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</si>
  <si>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</si>
  <si>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</si>
  <si>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</si>
  <si>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</si>
  <si>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</si>
  <si>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</si>
  <si>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</si>
  <si>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</si>
  <si>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</si>
  <si>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</si>
  <si>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</si>
  <si>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</si>
  <si>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</si>
  <si>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</si>
  <si>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</si>
  <si>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</si>
  <si>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</si>
  <si>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</si>
  <si>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</si>
  <si>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</si>
  <si>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</si>
  <si>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</si>
  <si>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</si>
  <si>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</si>
  <si>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</si>
  <si>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</si>
  <si>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</si>
  <si>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</si>
  <si>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</si>
  <si>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</si>
  <si>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</si>
  <si>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</si>
  <si>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</si>
  <si>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</si>
  <si>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</si>
  <si>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</si>
  <si>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</si>
  <si>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</si>
  <si>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</si>
  <si>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</si>
  <si>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</si>
  <si>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</si>
  <si>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</si>
  <si>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</si>
  <si>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</si>
  <si>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</si>
  <si>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</si>
  <si>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</si>
  <si>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</si>
  <si>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</si>
  <si>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</si>
  <si>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</si>
  <si>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</si>
  <si>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</si>
  <si>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</si>
  <si>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</si>
  <si>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</si>
  <si>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</si>
  <si>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</si>
  <si>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</si>
  <si>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</si>
  <si>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</si>
  <si>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</si>
  <si>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</si>
  <si>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</si>
  <si>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</si>
  <si>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</si>
  <si>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</si>
  <si>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</si>
  <si>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</si>
  <si>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</si>
  <si>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</si>
  <si>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</si>
  <si>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</si>
  <si>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</si>
  <si>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</si>
  <si>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</si>
  <si>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</si>
  <si>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</si>
  <si>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</si>
  <si>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</si>
  <si>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</si>
  <si>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</si>
  <si>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</si>
  <si>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</si>
  <si>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</si>
  <si>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</si>
  <si>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</si>
  <si>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</si>
  <si>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</si>
  <si>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</si>
  <si>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</si>
  <si>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</si>
  <si>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</si>
  <si>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</si>
  <si>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</si>
  <si>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</si>
  <si>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</si>
  <si>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</si>
  <si>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</si>
  <si>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</si>
  <si>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</si>
  <si>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</si>
  <si>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</si>
  <si>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</si>
  <si>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</si>
  <si>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</si>
  <si>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</si>
  <si>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</si>
  <si>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</si>
  <si>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</si>
  <si>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</si>
  <si>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</si>
  <si>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</si>
  <si>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</si>
  <si>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</si>
  <si>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</si>
  <si>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</si>
  <si>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</si>
  <si>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</si>
  <si>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</si>
  <si>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</si>
  <si>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</si>
  <si>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</si>
  <si>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</si>
  <si>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</si>
  <si>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</si>
  <si>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</si>
  <si>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</si>
  <si>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</si>
  <si>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</si>
  <si>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</si>
  <si>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</si>
  <si>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</si>
  <si>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</si>
  <si>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</si>
  <si>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</si>
  <si>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</si>
  <si>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</si>
  <si>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</si>
  <si>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</si>
  <si>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</si>
  <si>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</si>
  <si>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</si>
  <si>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</si>
  <si>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</si>
  <si>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</si>
  <si>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</si>
  <si>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</si>
  <si>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</si>
  <si>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</si>
  <si>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</si>
  <si>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</si>
  <si>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</si>
  <si>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</si>
  <si>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</si>
  <si>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</si>
  <si>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</si>
  <si>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</si>
  <si>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</si>
  <si>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</si>
  <si>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</si>
  <si>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</si>
  <si>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</si>
  <si>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</si>
  <si>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</si>
  <si>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</si>
  <si>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</si>
  <si>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</si>
  <si>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</si>
  <si>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</si>
  <si>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</si>
  <si>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</si>
  <si>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</si>
  <si>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</si>
  <si>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</si>
  <si>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</si>
  <si>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</si>
  <si>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</si>
  <si>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</si>
  <si>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</si>
  <si>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</si>
  <si>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</si>
  <si>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</si>
  <si>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</si>
  <si>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</si>
  <si>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</si>
  <si>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</si>
  <si>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</si>
  <si>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</si>
  <si>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</si>
  <si>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</si>
  <si>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</si>
  <si>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</si>
  <si>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</si>
  <si>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</si>
  <si>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</si>
  <si>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</si>
  <si>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</si>
  <si>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</si>
  <si>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</si>
  <si>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</si>
  <si>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</si>
  <si>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</si>
  <si>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</si>
  <si>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</si>
  <si>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</si>
  <si>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</si>
  <si>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</si>
  <si>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</si>
  <si>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</si>
  <si>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</si>
  <si>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</si>
  <si>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</si>
  <si>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</si>
  <si>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</si>
  <si>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</si>
  <si>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</si>
  <si>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</si>
  <si>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</si>
  <si>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</si>
  <si>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</si>
  <si>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</si>
  <si>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</si>
  <si>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</si>
  <si>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</si>
  <si>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</si>
  <si>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</si>
  <si>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</si>
  <si>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</si>
  <si>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</si>
  <si>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</si>
  <si>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</si>
  <si>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</si>
  <si>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</si>
  <si>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</si>
  <si>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</si>
  <si>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</si>
  <si>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</si>
  <si>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</si>
  <si>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</si>
  <si>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</si>
  <si>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</si>
  <si>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</si>
  <si>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</si>
  <si>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</si>
  <si>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</si>
  <si>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</si>
  <si>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</si>
  <si>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</si>
  <si>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</si>
  <si>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</si>
  <si>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</si>
  <si>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</si>
  <si>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</si>
  <si>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</si>
  <si>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</si>
  <si>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</si>
  <si>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</si>
  <si>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</si>
  <si>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</si>
  <si>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</si>
  <si>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</si>
  <si>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</si>
  <si>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</si>
  <si>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</si>
  <si>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</si>
  <si>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</si>
  <si>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</si>
  <si>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</si>
  <si>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</si>
  <si>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</si>
  <si>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</si>
  <si>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</si>
  <si>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</si>
  <si>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</si>
  <si>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</si>
  <si>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</si>
  <si>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</si>
  <si>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</si>
  <si>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</si>
  <si>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</si>
  <si>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</si>
  <si>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</si>
  <si>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</si>
  <si>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</si>
  <si>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</si>
  <si>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</si>
  <si>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</si>
  <si>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</si>
  <si>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</si>
  <si>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</si>
  <si>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</si>
  <si>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</si>
  <si>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</si>
  <si>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</si>
  <si>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</si>
  <si>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</si>
  <si>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</si>
  <si>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</si>
  <si>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</si>
  <si>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</si>
  <si>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</si>
  <si>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</si>
  <si>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</si>
  <si>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</si>
  <si>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</si>
  <si>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</si>
  <si>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</si>
  <si>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</si>
  <si>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</si>
  <si>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</si>
  <si>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</si>
  <si>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</si>
  <si>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</si>
  <si>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</si>
  <si>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</si>
  <si>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</si>
  <si>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</si>
  <si>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</si>
  <si>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</si>
  <si>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</si>
  <si>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</si>
  <si>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</si>
  <si>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</si>
  <si>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</si>
  <si>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</si>
  <si>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</si>
  <si>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</si>
  <si>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</si>
  <si>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</si>
  <si>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</si>
  <si>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</si>
  <si>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</si>
  <si>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</si>
  <si>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</si>
  <si>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</si>
  <si>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</si>
  <si>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</si>
  <si>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</si>
  <si>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</si>
  <si>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</si>
  <si>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</si>
  <si>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</si>
  <si>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</si>
  <si>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</si>
  <si>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</si>
  <si>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</si>
  <si>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</si>
  <si>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</si>
  <si>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</si>
  <si>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</si>
  <si>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</si>
  <si>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</si>
  <si>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</si>
  <si>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</si>
  <si>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</si>
  <si>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</si>
  <si>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</si>
  <si>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</si>
  <si>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</si>
  <si>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</si>
  <si>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</si>
  <si>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</si>
  <si>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</si>
  <si>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</si>
  <si>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</si>
  <si>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</si>
  <si>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</si>
  <si>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</si>
  <si>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</si>
  <si>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</si>
  <si>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</si>
  <si>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</si>
  <si>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</si>
  <si>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</si>
  <si>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</si>
  <si>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</si>
  <si>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</si>
  <si>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</si>
  <si>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</si>
  <si>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</si>
  <si>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</si>
  <si>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</si>
  <si>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</si>
  <si>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</si>
  <si>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</si>
  <si>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</si>
  <si>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</si>
  <si>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</si>
  <si>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</si>
  <si>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</si>
  <si>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</si>
  <si>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</si>
  <si>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</si>
  <si>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</si>
  <si>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</si>
  <si>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</si>
  <si>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</si>
  <si>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</si>
  <si>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</si>
  <si>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</si>
  <si>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</si>
  <si>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</si>
  <si>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</si>
  <si>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</si>
  <si>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</si>
  <si>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</si>
  <si>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</si>
  <si>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</si>
  <si>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</si>
  <si>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</si>
  <si>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</si>
  <si>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</si>
  <si>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</si>
  <si>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</si>
  <si>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</si>
  <si>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</si>
  <si>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</si>
  <si>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</si>
  <si>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</si>
  <si>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</si>
  <si>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</si>
  <si>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</si>
  <si>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</si>
  <si>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</si>
  <si>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</si>
  <si>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</si>
  <si>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</si>
  <si>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</si>
  <si>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</si>
  <si>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</si>
  <si>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</si>
  <si>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</si>
  <si>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</si>
  <si>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</si>
  <si>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</si>
  <si>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</si>
  <si>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</si>
  <si>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</si>
  <si>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</si>
  <si>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</si>
  <si>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</si>
  <si>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</si>
  <si>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</si>
  <si>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</si>
  <si>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</si>
  <si>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</si>
  <si>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</si>
  <si>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</si>
  <si>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</si>
  <si>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</si>
  <si>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</si>
  <si>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</si>
  <si>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</si>
  <si>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</si>
  <si>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</si>
  <si>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</si>
  <si>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</si>
  <si>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</si>
  <si>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</si>
  <si>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</si>
  <si>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</si>
  <si>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</si>
  <si>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</si>
  <si>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</si>
  <si>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</si>
  <si>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</si>
  <si>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</si>
  <si>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</si>
  <si>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</si>
  <si>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</si>
  <si>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</si>
  <si>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</si>
  <si>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</si>
  <si>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</si>
  <si>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</si>
  <si>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</si>
  <si>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</si>
  <si>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</si>
  <si>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</si>
  <si>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</si>
  <si>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</si>
  <si>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</si>
  <si>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</si>
  <si>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</si>
  <si>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</si>
  <si>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</si>
  <si>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</si>
  <si>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</si>
  <si>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</si>
  <si>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</si>
  <si>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</si>
  <si>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</si>
  <si>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</si>
  <si>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</si>
  <si>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</si>
  <si>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</si>
  <si>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</si>
  <si>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</si>
  <si>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</si>
  <si>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</si>
  <si>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</si>
  <si>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</si>
  <si>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</si>
  <si>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</si>
  <si>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</si>
  <si>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</si>
  <si>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</si>
  <si>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</si>
  <si>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</si>
  <si>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</si>
  <si>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</si>
  <si>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</si>
  <si>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</si>
  <si>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</si>
  <si>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</si>
  <si>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</si>
  <si>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</si>
  <si>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</si>
  <si>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</si>
  <si>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</si>
  <si>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</si>
  <si>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</si>
  <si>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</si>
  <si>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</si>
  <si>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</si>
  <si>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</si>
  <si>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</si>
  <si>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</si>
  <si>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</si>
  <si>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</si>
  <si>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</si>
  <si>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</si>
  <si>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</si>
  <si>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</si>
  <si>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</si>
  <si>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</si>
  <si>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</si>
  <si>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</si>
  <si>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</si>
  <si>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</si>
  <si>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</si>
  <si>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</si>
  <si>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</si>
  <si>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</si>
  <si>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</si>
  <si>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</si>
  <si>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</si>
  <si>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</si>
  <si>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</si>
  <si>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</si>
  <si>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</si>
  <si>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</si>
  <si>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</si>
  <si>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</si>
  <si>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</si>
  <si>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</si>
  <si>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</si>
  <si>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</si>
  <si>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</si>
  <si>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</si>
  <si>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</si>
  <si>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</si>
  <si>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</si>
  <si>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</si>
  <si>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</si>
  <si>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</si>
  <si>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</si>
  <si>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</si>
  <si>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</si>
  <si>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</si>
  <si>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</si>
  <si>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</si>
  <si>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</si>
  <si>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</si>
  <si>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</si>
  <si>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</si>
  <si>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</si>
  <si>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</si>
  <si>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</si>
  <si>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</si>
  <si>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</si>
  <si>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</si>
  <si>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</si>
  <si>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</si>
  <si>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</si>
  <si>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</si>
  <si>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</si>
  <si>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</si>
  <si>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</si>
  <si>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</si>
  <si>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</si>
  <si>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</si>
  <si>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</si>
  <si>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</si>
  <si>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</si>
  <si>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</si>
  <si>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</si>
  <si>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</si>
  <si>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</si>
  <si>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</si>
  <si>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</si>
  <si>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</si>
  <si>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</si>
  <si>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</si>
  <si>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</si>
  <si>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</si>
  <si>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</si>
  <si>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</si>
  <si>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</si>
  <si>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</si>
  <si>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</si>
  <si>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</si>
  <si>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</si>
  <si>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</si>
  <si>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</si>
  <si>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</si>
  <si>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</si>
  <si>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</si>
  <si>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</si>
  <si>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</si>
  <si>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</si>
  <si>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</si>
  <si>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</si>
  <si>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</si>
  <si>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</si>
  <si>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</si>
  <si>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</si>
  <si>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</si>
  <si>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</si>
  <si>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</si>
  <si>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</si>
  <si>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</si>
  <si>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</si>
  <si>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</si>
  <si>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</si>
  <si>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</si>
  <si>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</si>
  <si>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</si>
  <si>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</si>
  <si>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</si>
  <si>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</si>
  <si>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</si>
  <si>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</si>
  <si>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</si>
  <si>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</si>
  <si>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</si>
  <si>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</si>
  <si>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</si>
  <si>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</si>
  <si>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</si>
  <si>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</si>
  <si>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</si>
  <si>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</si>
  <si>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</si>
  <si>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</si>
  <si>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</si>
  <si>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</si>
  <si>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</si>
  <si>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</si>
  <si>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</si>
  <si>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</si>
  <si>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</si>
  <si>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</si>
  <si>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</si>
  <si>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</si>
  <si>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</si>
  <si>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</si>
  <si>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</si>
  <si>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</si>
  <si>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</si>
  <si>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</si>
  <si>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</si>
  <si>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</si>
  <si>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</si>
  <si>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</si>
  <si>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</si>
  <si>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</si>
  <si>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</si>
  <si>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</si>
  <si>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</si>
  <si>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</si>
  <si>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</si>
  <si>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</si>
  <si>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</si>
  <si>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</si>
  <si>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</si>
  <si>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</si>
  <si>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</si>
  <si>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</si>
  <si>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</si>
  <si>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</si>
  <si>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</si>
  <si>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</si>
  <si>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</si>
  <si>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</si>
  <si>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</si>
  <si>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</si>
  <si>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</si>
  <si>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</si>
  <si>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</si>
  <si>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</si>
  <si>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</si>
  <si>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</si>
  <si>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</si>
  <si>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</si>
  <si>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</si>
  <si>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</si>
  <si>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</si>
  <si>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</si>
  <si>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</si>
  <si>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</si>
  <si>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</si>
  <si>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</si>
  <si>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</si>
  <si>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</si>
  <si>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</si>
  <si>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</si>
  <si>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</si>
  <si>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</si>
  <si>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</si>
  <si>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</si>
  <si>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</si>
  <si>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</si>
  <si>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</si>
  <si>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</si>
  <si>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</si>
  <si>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</si>
  <si>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</si>
  <si>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</si>
  <si>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</si>
  <si>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</si>
  <si>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</si>
  <si>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</si>
  <si>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</si>
  <si>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</si>
  <si>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</si>
  <si>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</si>
  <si>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</si>
  <si>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</si>
  <si>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</si>
  <si>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</si>
  <si>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</si>
  <si>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</si>
  <si>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</si>
  <si>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</si>
  <si>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</si>
  <si>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</si>
  <si>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</si>
  <si>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</si>
  <si>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</si>
  <si>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</si>
  <si>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</si>
  <si>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</si>
  <si>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</si>
  <si>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</si>
  <si>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</si>
  <si>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</si>
  <si>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</si>
  <si>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</si>
  <si>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</si>
  <si>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</si>
  <si>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</si>
  <si>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</si>
  <si>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</si>
  <si>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</si>
  <si>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</si>
  <si>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</si>
  <si>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</si>
  <si>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</si>
  <si>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</si>
  <si>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</si>
  <si>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</si>
  <si>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</si>
  <si>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</si>
  <si>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</si>
  <si>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</si>
  <si>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</si>
  <si>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</si>
  <si>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</si>
  <si>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</si>
  <si>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</si>
  <si>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</si>
  <si>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</si>
  <si>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</si>
  <si>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</si>
  <si>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</si>
  <si>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</si>
  <si>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</si>
  <si>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</si>
  <si>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</si>
  <si>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</si>
  <si>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</si>
  <si>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</si>
  <si>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</si>
  <si>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</si>
  <si>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</si>
  <si>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</si>
  <si>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</si>
  <si>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</si>
  <si>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</si>
  <si>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</si>
  <si>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</si>
  <si>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</si>
  <si>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</si>
  <si>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</si>
  <si>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</si>
  <si>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</si>
  <si>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</si>
  <si>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</si>
  <si>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</si>
  <si>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</si>
  <si>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</si>
  <si>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</si>
  <si>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</si>
  <si>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</si>
  <si>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</si>
  <si>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</si>
  <si>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</si>
  <si>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</si>
  <si>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</si>
  <si>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</si>
  <si>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</si>
  <si>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</si>
  <si>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</si>
  <si>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</si>
  <si>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</si>
  <si>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</si>
  <si>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</si>
  <si>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</si>
  <si>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</si>
  <si>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</si>
  <si>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</si>
  <si>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</si>
  <si>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</si>
  <si>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</si>
  <si>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</si>
  <si>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</si>
  <si>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</si>
  <si>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</si>
  <si>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</si>
  <si>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</si>
  <si>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</si>
  <si>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</si>
  <si>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</si>
  <si>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</si>
  <si>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</si>
  <si>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</si>
  <si>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</si>
  <si>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</si>
  <si>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</si>
  <si>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</si>
  <si>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</si>
  <si>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</si>
  <si>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</si>
  <si>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</si>
  <si>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</si>
  <si>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</si>
  <si>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</si>
  <si>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</si>
  <si>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</si>
  <si>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</si>
  <si>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</si>
  <si>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</si>
  <si>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</si>
  <si>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</si>
  <si>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</si>
  <si>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</si>
  <si>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</si>
  <si>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</si>
  <si>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</si>
  <si>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</si>
  <si>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</si>
  <si>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</si>
  <si>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</si>
  <si>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</si>
  <si>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</si>
  <si>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</si>
  <si>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</si>
  <si>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</si>
  <si>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</si>
  <si>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</si>
  <si>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</si>
  <si>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</si>
  <si>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</si>
  <si>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</si>
  <si>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</si>
  <si>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</si>
  <si>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</si>
  <si>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</si>
  <si>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</si>
  <si>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</si>
  <si>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</si>
  <si>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</si>
  <si>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</si>
  <si>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</si>
  <si>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</si>
  <si>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</si>
  <si>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</si>
  <si>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</si>
  <si>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</si>
  <si>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</si>
  <si>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</si>
  <si>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</si>
  <si>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</si>
  <si>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</si>
  <si>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</si>
  <si>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</si>
  <si>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</si>
  <si>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</si>
  <si>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</si>
  <si>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</si>
  <si>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</si>
  <si>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</si>
  <si>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</si>
  <si>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</si>
  <si>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</si>
  <si>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</si>
  <si>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</si>
  <si>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</si>
  <si>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</si>
  <si>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</si>
  <si>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</si>
  <si>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</si>
  <si>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</si>
  <si>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</si>
  <si>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</si>
  <si>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</si>
  <si>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</si>
  <si>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</si>
  <si>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</si>
  <si>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</si>
  <si>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</si>
  <si>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</si>
  <si>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</si>
  <si>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</si>
  <si>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</si>
  <si>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</si>
  <si>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</si>
  <si>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</si>
  <si>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</si>
  <si>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</si>
  <si>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</si>
  <si>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</si>
  <si>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</si>
  <si>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</si>
  <si>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</si>
  <si>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</si>
  <si>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</si>
  <si>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</si>
  <si>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</si>
  <si>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</si>
  <si>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</si>
  <si>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</si>
  <si>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</si>
  <si>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</si>
  <si>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</si>
  <si>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</si>
  <si>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</si>
  <si>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</si>
  <si>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</si>
  <si>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</si>
  <si>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</si>
  <si>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</si>
  <si>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</si>
  <si>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</si>
  <si>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</si>
  <si>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</si>
  <si>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</si>
  <si>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</si>
  <si>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</si>
  <si>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</si>
  <si>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</si>
  <si>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</si>
  <si>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</si>
  <si>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</si>
  <si>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</si>
  <si>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</si>
  <si>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</si>
  <si>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</si>
  <si>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</si>
  <si>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</si>
  <si>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</si>
  <si>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</si>
  <si>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</si>
  <si>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</si>
  <si>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</si>
  <si>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</si>
  <si>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</si>
  <si>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</si>
  <si>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</si>
  <si>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</si>
  <si>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</si>
  <si>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</si>
  <si>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</si>
  <si>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</si>
  <si>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</si>
  <si>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</si>
  <si>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</si>
  <si>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</si>
  <si>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</si>
  <si>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</si>
  <si>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</si>
  <si>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</si>
  <si>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</si>
  <si>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</si>
  <si>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</si>
  <si>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</si>
  <si>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</si>
  <si>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</si>
  <si>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</si>
  <si>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</si>
  <si>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</si>
  <si>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</si>
  <si>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</si>
  <si>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</si>
  <si>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</si>
  <si>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</si>
  <si>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</si>
  <si>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</si>
  <si>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</si>
  <si>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</si>
  <si>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</si>
  <si>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</si>
  <si>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</si>
  <si>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</si>
  <si>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</si>
  <si>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</si>
  <si>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</si>
  <si>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</si>
  <si>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</si>
  <si>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</si>
  <si>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</si>
  <si>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</si>
  <si>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</si>
  <si>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</si>
  <si>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</si>
  <si>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</si>
  <si>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</si>
  <si>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</si>
  <si>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</si>
  <si>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</si>
  <si>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</si>
  <si>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</si>
  <si>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</si>
  <si>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</si>
  <si>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</si>
  <si>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</si>
  <si>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</si>
  <si>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</si>
  <si>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</si>
  <si>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</si>
  <si>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</si>
  <si>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</si>
  <si>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</si>
  <si>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</si>
  <si>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</si>
  <si>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</si>
  <si>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</si>
  <si>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</si>
  <si>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</si>
  <si>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</si>
  <si>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</si>
  <si>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</si>
  <si>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</si>
  <si>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</si>
  <si>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</si>
  <si>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</si>
  <si>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</si>
  <si>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</si>
  <si>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</si>
  <si>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</si>
  <si>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</si>
  <si>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</si>
  <si>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</si>
  <si>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</si>
  <si>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</si>
  <si>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</si>
  <si>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</si>
  <si>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</si>
  <si>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</si>
  <si>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</si>
  <si>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</si>
  <si>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</si>
  <si>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</si>
  <si>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</si>
  <si>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</si>
  <si>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</si>
  <si>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</si>
  <si>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</si>
  <si>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</si>
  <si>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</si>
  <si>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</si>
  <si>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</si>
  <si>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</si>
  <si>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</si>
  <si>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</si>
  <si>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</si>
  <si>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</si>
  <si>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</si>
  <si>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</si>
  <si>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</si>
  <si>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</si>
  <si>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</si>
  <si>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</si>
  <si>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</si>
  <si>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</si>
  <si>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</si>
  <si>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</si>
  <si>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</si>
  <si>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</si>
  <si>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</si>
  <si>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</si>
  <si>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</si>
  <si>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</si>
  <si>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</si>
  <si>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</si>
  <si>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</si>
  <si>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</si>
  <si>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</si>
  <si>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</si>
  <si>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</si>
  <si>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</si>
  <si>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</si>
  <si>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</si>
  <si>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</si>
  <si>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</si>
  <si>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</si>
  <si>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</si>
  <si>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</si>
  <si>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</si>
  <si>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</si>
  <si>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</si>
  <si>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</si>
  <si>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</si>
  <si>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</si>
  <si>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</si>
  <si>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</si>
  <si>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</si>
  <si>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</si>
  <si>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</si>
  <si>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</si>
  <si>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</si>
  <si>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</si>
  <si>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</si>
  <si>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</si>
  <si>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</si>
  <si>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</si>
  <si>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</si>
  <si>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</si>
  <si>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</si>
  <si>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</si>
  <si>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</si>
  <si>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</si>
  <si>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</si>
  <si>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</si>
  <si>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</si>
  <si>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</si>
  <si>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</si>
  <si>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</si>
  <si>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</si>
  <si>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</si>
  <si>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</si>
  <si>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</si>
  <si>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</si>
  <si>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</si>
  <si>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</si>
  <si>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</si>
  <si>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</si>
  <si>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</si>
  <si>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</si>
  <si>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</si>
  <si>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</si>
  <si>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</si>
  <si>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</si>
  <si>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</si>
  <si>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</si>
  <si>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</si>
  <si>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</si>
  <si>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</si>
  <si>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</si>
  <si>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</si>
  <si>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</si>
  <si>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</si>
  <si>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</si>
  <si>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</si>
  <si>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</si>
  <si>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</si>
  <si>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</si>
  <si>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</si>
  <si>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</si>
  <si>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</si>
  <si>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</si>
  <si>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</si>
  <si>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</si>
  <si>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</si>
  <si>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</si>
  <si>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</si>
  <si>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</si>
  <si>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</si>
  <si>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</si>
  <si>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</si>
  <si>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</si>
  <si>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</si>
  <si>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</si>
  <si>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</si>
  <si>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</si>
  <si>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</si>
  <si>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</si>
  <si>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</si>
  <si>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</si>
  <si>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</si>
  <si>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</si>
  <si>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</si>
  <si>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</si>
  <si>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</si>
  <si>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</si>
  <si>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</si>
  <si>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</si>
  <si>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</si>
  <si>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</si>
  <si>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</si>
  <si>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</si>
  <si>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</si>
  <si>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</si>
  <si>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</si>
  <si>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</si>
  <si>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</si>
  <si>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</si>
  <si>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</si>
  <si>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</si>
  <si>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</si>
  <si>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</si>
  <si>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</si>
  <si>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</si>
  <si>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</si>
  <si>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</si>
  <si>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</si>
  <si>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</si>
  <si>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</si>
  <si>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</si>
  <si>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</si>
  <si>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</si>
  <si>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</si>
  <si>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</si>
  <si>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</si>
  <si>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</si>
  <si>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</si>
  <si>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</si>
  <si>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</si>
  <si>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</si>
  <si>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</si>
  <si>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</si>
  <si>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</si>
  <si>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</si>
  <si>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</si>
  <si>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</si>
  <si>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</si>
  <si>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</si>
  <si>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</si>
  <si>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</si>
  <si>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</si>
  <si>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</si>
  <si>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</si>
  <si>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</si>
  <si>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</si>
  <si>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</si>
  <si>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</si>
  <si>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</si>
  <si>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</si>
  <si>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</si>
  <si>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</si>
  <si>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</si>
  <si>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</si>
  <si>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</si>
  <si>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</si>
  <si>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</si>
  <si>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</si>
  <si>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</si>
  <si>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</si>
  <si>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</si>
  <si>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</si>
  <si>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</si>
  <si>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</si>
  <si>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</si>
  <si>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</si>
  <si>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</si>
  <si>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</si>
  <si>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</si>
  <si>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</si>
  <si>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</si>
  <si>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</si>
  <si>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</si>
  <si>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</si>
  <si>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</si>
  <si>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</si>
  <si>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</si>
  <si>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</si>
  <si>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</si>
  <si>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</si>
  <si>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</si>
  <si>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</si>
  <si>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</si>
  <si>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</si>
  <si>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</si>
  <si>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</si>
  <si>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</si>
  <si>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</si>
  <si>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</si>
  <si>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</si>
  <si>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</si>
  <si>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</si>
  <si>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</si>
  <si>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</si>
  <si>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</si>
  <si>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</si>
  <si>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</si>
  <si>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</si>
  <si>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</si>
  <si>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</si>
  <si>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</si>
  <si>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</si>
  <si>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</si>
  <si>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</si>
  <si>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</si>
  <si>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</si>
  <si>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</si>
  <si>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</si>
  <si>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</si>
  <si>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</si>
  <si>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</si>
  <si>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</si>
  <si>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</si>
  <si>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</si>
  <si>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</si>
  <si>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</si>
  <si>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</si>
  <si>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</si>
  <si>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</si>
  <si>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</si>
  <si>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</si>
  <si>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</si>
  <si>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</si>
  <si>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</si>
  <si>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</si>
  <si>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</si>
  <si>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</si>
  <si>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</si>
  <si>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</si>
  <si>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</si>
  <si>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</si>
  <si>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</si>
  <si>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</si>
  <si>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</si>
  <si>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</si>
  <si>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</si>
  <si>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</si>
  <si>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</si>
  <si>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</si>
  <si>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</si>
  <si>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</si>
  <si>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</si>
  <si>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</si>
  <si>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</si>
  <si>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</si>
  <si>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</si>
  <si>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</si>
  <si>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</si>
  <si>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</si>
  <si>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</si>
  <si>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</si>
  <si>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</si>
  <si>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</si>
  <si>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</si>
  <si>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</si>
  <si>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</si>
  <si>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</si>
  <si>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</si>
  <si>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</si>
  <si>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</si>
  <si>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</si>
  <si>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</si>
  <si>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</si>
  <si>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</si>
  <si>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</si>
  <si>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</si>
  <si>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</si>
  <si>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</si>
  <si>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</si>
  <si>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</si>
  <si>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</si>
  <si>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</si>
  <si>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</si>
  <si>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</si>
  <si>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</si>
  <si>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</si>
  <si>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</si>
  <si>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</si>
  <si>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</si>
  <si>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</si>
  <si>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</si>
  <si>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</si>
  <si>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</si>
  <si>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</si>
  <si>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</si>
  <si>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</si>
  <si>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</si>
  <si>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</si>
  <si>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</si>
  <si>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</si>
  <si>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</si>
  <si>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</si>
  <si>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</si>
  <si>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</si>
  <si>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</si>
  <si>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</si>
  <si>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</si>
  <si>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</si>
  <si>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</si>
  <si>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</si>
  <si>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</si>
  <si>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</si>
  <si>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</si>
  <si>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</si>
  <si>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</si>
  <si>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</si>
  <si>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</si>
  <si>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</si>
  <si>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</si>
  <si>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</si>
  <si>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</si>
  <si>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</si>
  <si>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</si>
  <si>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</si>
  <si>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</si>
  <si>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</si>
  <si>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</si>
  <si>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</si>
  <si>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</si>
  <si>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</si>
  <si>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</si>
  <si>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</si>
  <si>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</si>
  <si>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</si>
  <si>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</si>
  <si>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</si>
  <si>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</si>
  <si>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</si>
  <si>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</si>
  <si>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</si>
  <si>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</si>
  <si>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</si>
  <si>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</si>
  <si>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</si>
  <si>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</si>
  <si>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</si>
  <si>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</si>
  <si>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</si>
  <si>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</si>
  <si>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</si>
  <si>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</si>
  <si>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</si>
  <si>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</si>
  <si>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</si>
  <si>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</si>
  <si>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</si>
  <si>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</si>
  <si>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</si>
  <si>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</si>
  <si>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</si>
  <si>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</si>
  <si>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</si>
  <si>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</si>
  <si>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</si>
  <si>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</si>
  <si>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</si>
  <si>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</si>
  <si>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</si>
  <si>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</si>
  <si>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</si>
  <si>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</si>
  <si>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</si>
  <si>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</si>
  <si>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</si>
  <si>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</si>
  <si>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</si>
  <si>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</si>
  <si>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</si>
  <si>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</si>
  <si>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</si>
  <si>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</si>
  <si>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</si>
  <si>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</si>
  <si>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</si>
  <si>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</si>
  <si>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</si>
  <si>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</si>
  <si>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</si>
  <si>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</si>
  <si>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</si>
  <si>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</si>
  <si>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</si>
  <si>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</si>
  <si>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</si>
  <si>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</si>
  <si>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</si>
  <si>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</si>
  <si>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</si>
  <si>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</si>
  <si>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</si>
  <si>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</si>
  <si>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</si>
  <si>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</si>
  <si>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</si>
  <si>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</si>
  <si>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</si>
  <si>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</si>
  <si>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</si>
  <si>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</si>
  <si>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</si>
  <si>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</si>
  <si>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</si>
  <si>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</si>
  <si>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</si>
  <si>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</si>
  <si>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</si>
  <si>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</si>
  <si>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</si>
  <si>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</si>
  <si>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</si>
  <si>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</si>
  <si>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</si>
  <si>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</si>
  <si>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</si>
  <si>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</si>
  <si>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</si>
  <si>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</si>
  <si>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</si>
  <si>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</si>
  <si>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</si>
  <si>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</si>
  <si>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</si>
  <si>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</si>
  <si>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</si>
  <si>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</si>
  <si>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</si>
  <si>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</si>
  <si>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</si>
  <si>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</si>
  <si>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</si>
  <si>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</si>
  <si>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</si>
  <si>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</si>
  <si>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</si>
  <si>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</si>
  <si>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</si>
  <si>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</si>
  <si>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</si>
  <si>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</si>
  <si>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</si>
  <si>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</si>
  <si>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</si>
  <si>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</si>
  <si>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</si>
  <si>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</si>
  <si>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</si>
  <si>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</si>
  <si>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</si>
  <si>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</si>
  <si>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</si>
  <si>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</si>
  <si>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</si>
  <si>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</si>
  <si>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</si>
  <si>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</si>
  <si>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</si>
  <si>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</si>
  <si>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</si>
  <si>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</si>
  <si>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</si>
  <si>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</si>
  <si>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</si>
  <si>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</si>
  <si>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</si>
  <si>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</si>
  <si>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</si>
  <si>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</si>
  <si>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</si>
  <si>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</si>
  <si>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</si>
  <si>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</si>
  <si>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</si>
  <si>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</si>
  <si>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</si>
  <si>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</si>
  <si>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</si>
  <si>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</si>
  <si>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</si>
  <si>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</si>
  <si>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</si>
  <si>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</si>
  <si>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</si>
  <si>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</si>
  <si>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</si>
  <si>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</si>
  <si>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</si>
  <si>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</si>
  <si>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</si>
  <si>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</si>
  <si>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</si>
  <si>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</si>
  <si>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</si>
  <si>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</si>
  <si>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</si>
  <si>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</si>
  <si>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</si>
  <si>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</si>
  <si>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</si>
  <si>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</si>
  <si>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</si>
  <si>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</si>
  <si>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</si>
  <si>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</si>
  <si>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</si>
  <si>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</si>
  <si>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</si>
  <si>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</si>
  <si>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</si>
  <si>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</si>
  <si>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</si>
  <si>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</si>
  <si>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</si>
  <si>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</si>
  <si>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</si>
  <si>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</si>
  <si>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</si>
  <si>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</si>
  <si>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</si>
  <si>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</si>
  <si>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</si>
  <si>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</si>
  <si>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</si>
  <si>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</si>
  <si>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</si>
  <si>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</si>
  <si>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</si>
  <si>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</si>
  <si>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</si>
  <si>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</si>
  <si>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</si>
  <si>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</si>
  <si>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</si>
  <si>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</si>
  <si>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</si>
  <si>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</si>
  <si>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</si>
  <si>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</si>
  <si>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</si>
  <si>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</si>
  <si>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</si>
  <si>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</si>
  <si>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</si>
  <si>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</si>
  <si>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</si>
  <si>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</si>
  <si>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</si>
  <si>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</si>
  <si>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</si>
  <si>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</si>
  <si>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</si>
  <si>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</si>
  <si>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</si>
  <si>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</si>
  <si>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</si>
  <si>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</si>
  <si>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</si>
  <si>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</si>
  <si>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</si>
  <si>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</si>
  <si>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</si>
  <si>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</si>
  <si>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</si>
  <si>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</si>
  <si>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</si>
  <si>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</si>
  <si>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</si>
  <si>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</si>
  <si>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</si>
  <si>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</si>
  <si>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</si>
  <si>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</si>
  <si>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</si>
  <si>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</si>
  <si>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</si>
  <si>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</si>
  <si>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</si>
  <si>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</si>
  <si>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</si>
  <si>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</si>
  <si>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</si>
  <si>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</si>
  <si>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</si>
  <si>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</si>
  <si>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</si>
  <si>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</si>
  <si>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</si>
  <si>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</si>
  <si>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</si>
  <si>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</si>
  <si>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</si>
  <si>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</si>
  <si>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</si>
  <si>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</si>
  <si>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</si>
  <si>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</si>
  <si>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</si>
  <si>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</si>
  <si>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</si>
  <si>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</si>
  <si>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</si>
  <si>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</si>
  <si>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</si>
  <si>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</si>
  <si>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</si>
  <si>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</si>
  <si>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</si>
  <si>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</si>
  <si>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</si>
  <si>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</si>
  <si>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</si>
  <si>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</si>
  <si>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</si>
  <si>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</si>
  <si>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</si>
  <si>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</si>
  <si>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</si>
  <si>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</si>
  <si>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</si>
  <si>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</si>
  <si>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</si>
  <si>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</si>
  <si>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</si>
  <si>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</si>
  <si>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</si>
  <si>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</si>
  <si>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</si>
  <si>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</si>
  <si>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</si>
  <si>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</si>
  <si>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</si>
  <si>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</si>
  <si>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</si>
  <si>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</si>
  <si>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</si>
  <si>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</si>
  <si>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</si>
  <si>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</si>
  <si>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</si>
  <si>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</si>
  <si>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</si>
  <si>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</si>
  <si>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</si>
  <si>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</si>
  <si>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</si>
  <si>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</si>
  <si>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</si>
  <si>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</si>
  <si>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</si>
  <si>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</si>
  <si>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</si>
  <si>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</si>
  <si>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</si>
  <si>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</si>
  <si>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</si>
  <si>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</si>
  <si>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</si>
  <si>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</si>
  <si>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</si>
  <si>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</si>
  <si>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</si>
  <si>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</si>
  <si>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</si>
  <si>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</si>
  <si>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</si>
  <si>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</si>
  <si>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</si>
  <si>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</si>
  <si>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</si>
  <si>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</si>
  <si>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</si>
  <si>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</si>
  <si>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</si>
  <si>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</si>
  <si>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</si>
  <si>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</si>
  <si>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</si>
  <si>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</si>
  <si>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</si>
  <si>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</si>
  <si>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</si>
  <si>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</si>
  <si>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</si>
  <si>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</si>
  <si>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</si>
  <si>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</si>
  <si>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</si>
  <si>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</si>
  <si>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</si>
  <si>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</si>
  <si>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</si>
  <si>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</si>
  <si>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</si>
  <si>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</si>
  <si>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</si>
  <si>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</si>
  <si>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</si>
  <si>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</si>
  <si>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</si>
  <si>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</si>
  <si>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</si>
  <si>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</si>
  <si>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</si>
  <si>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</si>
  <si>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</si>
  <si>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</si>
  <si>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</si>
  <si>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</si>
  <si>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</si>
  <si>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</si>
  <si>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</si>
  <si>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</si>
  <si>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</si>
  <si>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</si>
  <si>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</si>
  <si>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</si>
  <si>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</si>
  <si>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</si>
  <si>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</si>
  <si>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</si>
  <si>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</si>
  <si>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</si>
  <si>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</si>
  <si>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</si>
  <si>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</si>
  <si>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</si>
  <si>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</si>
  <si>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</si>
  <si>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</si>
  <si>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</si>
  <si>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</si>
  <si>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</si>
  <si>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</si>
  <si>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</si>
  <si>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</si>
  <si>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</si>
  <si>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</si>
  <si>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</si>
  <si>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</si>
  <si>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</si>
  <si>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</si>
  <si>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</si>
  <si>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</si>
  <si>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</si>
  <si>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</si>
  <si>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</si>
  <si>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</si>
  <si>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</si>
  <si>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</si>
  <si>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</si>
  <si>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</si>
  <si>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</si>
  <si>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</si>
  <si>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</si>
  <si>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</si>
  <si>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</si>
  <si>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</si>
  <si>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</si>
  <si>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</si>
  <si>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</si>
  <si>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</si>
  <si>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</si>
  <si>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</si>
  <si>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</si>
  <si>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</si>
  <si>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</si>
  <si>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</si>
  <si>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</si>
  <si>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</si>
  <si>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</si>
  <si>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</si>
  <si>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</si>
  <si>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</si>
  <si>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</si>
  <si>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</si>
  <si>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</si>
  <si>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</si>
  <si>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</si>
  <si>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</si>
  <si>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</si>
  <si>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</si>
  <si>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</si>
  <si>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</si>
  <si>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</si>
  <si>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</si>
  <si>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</si>
  <si>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</si>
  <si>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</si>
  <si>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</si>
  <si>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</si>
  <si>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</si>
  <si>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</si>
  <si>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</si>
  <si>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</si>
  <si>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</si>
  <si>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</si>
  <si>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</si>
  <si>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</si>
  <si>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</si>
  <si>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</si>
  <si>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</si>
  <si>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</si>
  <si>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</si>
  <si>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</si>
  <si>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</si>
  <si>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</si>
  <si>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</si>
  <si>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</si>
  <si>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</si>
  <si>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</si>
  <si>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</si>
  <si>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</si>
  <si>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</si>
  <si>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</si>
  <si>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</si>
  <si>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</si>
  <si>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</si>
  <si>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</si>
  <si>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</si>
  <si>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</si>
  <si>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</si>
  <si>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</si>
  <si>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</si>
  <si>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</si>
  <si>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</si>
  <si>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</si>
  <si>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</si>
  <si>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</si>
  <si>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</si>
  <si>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</si>
  <si>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</si>
  <si>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</si>
  <si>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</si>
  <si>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</si>
  <si>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</si>
  <si>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</si>
  <si>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</si>
  <si>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</si>
  <si>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</si>
  <si>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</si>
  <si>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</si>
  <si>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</si>
  <si>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</si>
  <si>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</si>
  <si>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</si>
  <si>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</si>
  <si>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</si>
  <si>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</si>
  <si>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</si>
  <si>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</si>
  <si>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</si>
  <si>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</si>
  <si>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</si>
  <si>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</si>
  <si>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</si>
  <si>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</si>
  <si>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</si>
  <si>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</si>
  <si>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</si>
  <si>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</si>
  <si>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</si>
  <si>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</si>
  <si>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</si>
  <si>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</si>
  <si>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</si>
  <si>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</si>
  <si>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</si>
  <si>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</si>
  <si>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</si>
  <si>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</si>
  <si>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</si>
  <si>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</si>
  <si>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</si>
  <si>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</si>
  <si>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</si>
  <si>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</si>
  <si>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</si>
  <si>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</si>
  <si>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</si>
  <si>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</si>
  <si>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</si>
  <si>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</si>
  <si>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</si>
  <si>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</si>
  <si>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</si>
  <si>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</si>
  <si>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</si>
  <si>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</si>
  <si>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</si>
  <si>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</si>
  <si>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</si>
  <si>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</si>
  <si>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</si>
  <si>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</si>
  <si>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</si>
  <si>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</si>
  <si>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</si>
  <si>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</si>
  <si>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</si>
  <si>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</si>
  <si>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</si>
  <si>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</si>
  <si>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</si>
  <si>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</si>
  <si>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</si>
  <si>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</si>
  <si>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</si>
  <si>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</si>
  <si>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</si>
  <si>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</si>
  <si>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</si>
  <si>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</si>
  <si>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</si>
  <si>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</si>
  <si>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</si>
  <si>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</si>
  <si>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</si>
  <si>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</si>
  <si>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</si>
  <si>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</si>
  <si>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</si>
  <si>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</si>
  <si>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</si>
  <si>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</si>
  <si>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</si>
  <si>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</si>
  <si>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</si>
  <si>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</si>
  <si>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</si>
  <si>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</si>
  <si>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</si>
  <si>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</si>
  <si>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</si>
  <si>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</si>
  <si>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</si>
  <si>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</si>
  <si>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</si>
  <si>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</si>
  <si>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</si>
  <si>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</si>
  <si>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</si>
  <si>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</si>
  <si>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</si>
  <si>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</si>
  <si>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</si>
  <si>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</si>
  <si>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</si>
  <si>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</si>
  <si>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</si>
  <si>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</si>
  <si>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</si>
  <si>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</si>
  <si>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</si>
  <si>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</si>
  <si>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</si>
  <si>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</si>
  <si>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</si>
  <si>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</si>
  <si>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</si>
  <si>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</si>
  <si>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</si>
  <si>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</si>
  <si>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</si>
  <si>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</si>
  <si>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</si>
  <si>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</si>
  <si>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</si>
  <si>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</si>
  <si>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</si>
  <si>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</si>
  <si>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</si>
  <si>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</si>
  <si>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</si>
  <si>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</si>
  <si>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</si>
  <si>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</si>
  <si>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</si>
  <si>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</si>
  <si>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</si>
  <si>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</si>
  <si>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</si>
  <si>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</si>
  <si>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</si>
  <si>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</si>
  <si>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</si>
  <si>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</si>
  <si>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</si>
  <si>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</si>
  <si>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</si>
  <si>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</si>
  <si>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</si>
  <si>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</si>
  <si>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</si>
  <si>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</si>
  <si>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</si>
  <si>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</si>
  <si>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</si>
  <si>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</si>
  <si>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</si>
  <si>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</si>
  <si>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</si>
  <si>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</si>
  <si>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</si>
  <si>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</si>
  <si>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</si>
  <si>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</si>
  <si>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</si>
  <si>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</si>
  <si>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</si>
  <si>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</si>
  <si>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</si>
  <si>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</si>
  <si>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</si>
  <si>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</si>
  <si>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</si>
  <si>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</si>
  <si>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</si>
  <si>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</si>
  <si>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</si>
  <si>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</si>
  <si>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</si>
  <si>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</si>
  <si>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</si>
  <si>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</si>
  <si>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</si>
  <si>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</si>
  <si>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</si>
  <si>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</si>
  <si>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</si>
  <si>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</si>
  <si>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</si>
  <si>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</si>
  <si>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</si>
  <si>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</si>
  <si>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</si>
  <si>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</si>
  <si>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</si>
  <si>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</si>
  <si>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</si>
  <si>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</si>
  <si>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</si>
  <si>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</si>
  <si>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</si>
  <si>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</si>
  <si>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</si>
  <si>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</si>
  <si>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</si>
  <si>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</si>
  <si>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</si>
  <si>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</si>
  <si>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</si>
  <si>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</si>
  <si>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</si>
  <si>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</si>
  <si>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</si>
  <si>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</si>
  <si>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</si>
  <si>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</si>
  <si>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</si>
  <si>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</si>
  <si>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</si>
  <si>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</si>
  <si>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</si>
  <si>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</si>
  <si>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</si>
  <si>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</si>
  <si>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</si>
  <si>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</si>
  <si>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</si>
  <si>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</si>
  <si>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</si>
  <si>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</si>
  <si>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</si>
  <si>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</si>
  <si>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</si>
  <si>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</si>
  <si>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</si>
  <si>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</si>
  <si>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</si>
  <si>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</si>
  <si>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</si>
  <si>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</si>
  <si>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</si>
  <si>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</si>
  <si>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</si>
  <si>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</si>
  <si>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</si>
  <si>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</si>
  <si>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</si>
  <si>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</si>
  <si>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</si>
  <si>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</si>
  <si>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</si>
  <si>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</si>
  <si>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</si>
  <si>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</si>
  <si>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</si>
  <si>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</si>
  <si>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</si>
  <si>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</si>
  <si>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</si>
  <si>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</si>
  <si>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</si>
  <si>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</si>
  <si>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</si>
  <si>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</si>
  <si>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</si>
  <si>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</si>
  <si>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</si>
  <si>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</si>
  <si>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</si>
  <si>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</si>
  <si>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</si>
  <si>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</si>
  <si>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</si>
  <si>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</si>
  <si>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</si>
  <si>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</si>
  <si>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</si>
  <si>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</si>
  <si>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</si>
  <si>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</si>
  <si>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</si>
  <si>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</si>
  <si>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</si>
  <si>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</si>
  <si>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</si>
  <si>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</si>
  <si>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</si>
  <si>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</si>
  <si>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</si>
  <si>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</si>
  <si>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</si>
  <si>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</si>
  <si>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</si>
  <si>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</si>
  <si>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</si>
  <si>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</si>
  <si>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</si>
  <si>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</si>
  <si>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</si>
  <si>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</si>
  <si>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</si>
  <si>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</si>
  <si>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</si>
  <si>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</si>
  <si>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</si>
  <si>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</si>
  <si>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</si>
  <si>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</si>
  <si>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</si>
  <si>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</si>
  <si>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</si>
  <si>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</si>
  <si>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</si>
  <si>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</si>
  <si>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</si>
  <si>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</si>
  <si>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</si>
  <si>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</si>
  <si>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</si>
  <si>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</si>
  <si>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</si>
  <si>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</si>
  <si>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</si>
  <si>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</si>
  <si>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</si>
  <si>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</si>
  <si>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</si>
  <si>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</si>
  <si>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</si>
  <si>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</si>
  <si>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</si>
  <si>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</si>
  <si>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</si>
  <si>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</si>
  <si>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</si>
  <si>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</si>
  <si>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</si>
  <si>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</si>
  <si>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</si>
  <si>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</si>
  <si>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</si>
  <si>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</si>
  <si>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</si>
  <si>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</si>
  <si>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</si>
  <si>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</si>
  <si>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</si>
  <si>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</si>
  <si>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</si>
  <si>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</si>
  <si>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</si>
  <si>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</si>
  <si>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</si>
  <si>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</si>
  <si>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</si>
  <si>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</si>
  <si>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</si>
  <si>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</si>
  <si>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</si>
  <si>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</si>
  <si>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</si>
  <si>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</si>
  <si>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</si>
  <si>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</si>
  <si>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</si>
  <si>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</si>
  <si>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</si>
  <si>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</si>
  <si>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</si>
  <si>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</si>
  <si>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</si>
  <si>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</si>
  <si>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</si>
  <si>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</si>
  <si>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</si>
  <si>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</si>
  <si>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</si>
  <si>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</si>
  <si>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</si>
  <si>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</si>
  <si>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</si>
  <si>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</si>
  <si>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</si>
  <si>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</si>
  <si>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</si>
  <si>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</si>
  <si>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</si>
  <si>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</si>
  <si>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</si>
  <si>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</si>
  <si>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</si>
  <si>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</si>
  <si>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</si>
  <si>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</si>
  <si>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</si>
  <si>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</si>
  <si>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</si>
  <si>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</si>
  <si>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</si>
  <si>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</si>
  <si>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</si>
  <si>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</si>
  <si>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</si>
  <si>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</si>
  <si>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</si>
  <si>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</si>
  <si>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</si>
  <si>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</si>
  <si>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</si>
  <si>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</si>
  <si>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</si>
  <si>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</si>
  <si>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</si>
  <si>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</si>
  <si>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</si>
  <si>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</si>
  <si>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</si>
  <si>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</si>
  <si>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</si>
  <si>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</si>
  <si>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</si>
  <si>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</si>
  <si>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</si>
  <si>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</si>
  <si>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</si>
  <si>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</si>
  <si>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</si>
  <si>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</si>
  <si>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</si>
  <si>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</si>
  <si>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</si>
  <si>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</si>
  <si>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</si>
  <si>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</si>
  <si>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</si>
  <si>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</si>
  <si>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</si>
  <si>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</si>
  <si>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</si>
  <si>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</si>
  <si>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</si>
  <si>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</si>
  <si>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</si>
  <si>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</si>
  <si>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</si>
  <si>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</si>
  <si>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</si>
  <si>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</si>
  <si>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</si>
  <si>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</si>
  <si>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</si>
  <si>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</si>
  <si>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</si>
  <si>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</si>
  <si>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</si>
  <si>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</si>
  <si>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</si>
  <si>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</si>
  <si>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</si>
  <si>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</si>
  <si>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</si>
  <si>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</si>
  <si>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</si>
  <si>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</si>
  <si>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</si>
  <si>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</si>
  <si>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</si>
  <si>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</si>
  <si>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</si>
  <si>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</si>
  <si>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</si>
  <si>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</si>
  <si>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</si>
  <si>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</si>
  <si>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</si>
  <si>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</si>
  <si>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</si>
  <si>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</si>
  <si>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</si>
  <si>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</si>
  <si>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</si>
  <si>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</si>
  <si>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</si>
  <si>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</si>
  <si>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</si>
  <si>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</si>
  <si>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</si>
  <si>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</si>
  <si>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</si>
  <si>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</si>
  <si>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</si>
  <si>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</si>
  <si>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</si>
  <si>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</si>
  <si>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</si>
  <si>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</si>
  <si>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</si>
  <si>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</si>
  <si>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</si>
  <si>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</si>
  <si>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</si>
  <si>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</si>
  <si>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</si>
  <si>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</si>
  <si>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</si>
  <si>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</si>
  <si>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</si>
  <si>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</si>
  <si>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</si>
  <si>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</si>
  <si>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</si>
  <si>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</si>
  <si>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</si>
  <si>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</si>
  <si>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</si>
  <si>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</si>
  <si>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</si>
  <si>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</si>
  <si>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</si>
  <si>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</si>
  <si>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</si>
  <si>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</si>
  <si>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</si>
  <si>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</si>
  <si>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</si>
  <si>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</si>
  <si>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</si>
  <si>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</si>
  <si>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</si>
  <si>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</si>
  <si>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</si>
  <si>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</si>
  <si>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</si>
  <si>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</si>
  <si>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</si>
  <si>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</si>
  <si>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</si>
  <si>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</si>
  <si>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</si>
  <si>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</si>
  <si>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</si>
  <si>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</si>
  <si>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</si>
  <si>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</si>
  <si>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</si>
  <si>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</si>
  <si>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</si>
  <si>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</si>
  <si>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</si>
  <si>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</si>
  <si>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</si>
  <si>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</si>
  <si>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</si>
  <si>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</si>
  <si>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</si>
  <si>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</si>
  <si>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</si>
  <si>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</si>
  <si>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</si>
  <si>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</si>
  <si>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</si>
  <si>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</si>
  <si>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</si>
  <si>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</si>
  <si>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</si>
  <si>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</si>
  <si>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</si>
  <si>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</si>
  <si>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</si>
  <si>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</si>
  <si>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</si>
  <si>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</si>
  <si>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</si>
  <si>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</si>
  <si>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</si>
  <si>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</si>
  <si>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</si>
  <si>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</si>
  <si>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</si>
  <si>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</si>
  <si>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</si>
  <si>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</si>
  <si>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</si>
  <si>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</si>
  <si>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</si>
  <si>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</si>
  <si>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</si>
  <si>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</si>
  <si>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</si>
  <si>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</si>
  <si>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</si>
  <si>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</si>
  <si>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</si>
  <si>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</si>
  <si>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</si>
  <si>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</si>
  <si>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</si>
  <si>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</si>
  <si>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</si>
  <si>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</si>
  <si>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</si>
  <si>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</si>
  <si>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</si>
  <si>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</si>
  <si>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</si>
  <si>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</si>
  <si>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</si>
  <si>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</si>
  <si>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</si>
  <si>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</si>
  <si>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</si>
  <si>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</si>
  <si>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</si>
  <si>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</si>
  <si>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</si>
  <si>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</si>
  <si>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</si>
  <si>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</si>
  <si>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</si>
  <si>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</si>
  <si>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</si>
  <si>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</si>
  <si>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</si>
  <si>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</si>
  <si>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</si>
  <si>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</si>
  <si>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</si>
  <si>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</si>
  <si>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</si>
  <si>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</si>
  <si>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</si>
  <si>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</si>
  <si>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</si>
  <si>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</si>
  <si>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</si>
  <si>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</si>
  <si>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</si>
  <si>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</si>
  <si>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</si>
  <si>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</si>
  <si>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</si>
  <si>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</si>
  <si>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</si>
  <si>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</si>
  <si>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</si>
  <si>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</si>
  <si>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</si>
  <si>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</si>
  <si>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</si>
  <si>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</si>
  <si>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</si>
  <si>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</si>
  <si>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</si>
  <si>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</si>
  <si>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</si>
  <si>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</si>
  <si>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</si>
  <si>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</si>
  <si>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</si>
  <si>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</si>
  <si>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</si>
  <si>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</si>
  <si>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</si>
  <si>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</si>
  <si>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</si>
  <si>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</si>
  <si>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</si>
  <si>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</si>
  <si>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</si>
  <si>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</si>
  <si>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</si>
  <si>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</si>
  <si>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</si>
  <si>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</si>
  <si>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</si>
  <si>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</si>
  <si>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</si>
  <si>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</si>
  <si>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</si>
  <si>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</si>
  <si>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</si>
  <si>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</si>
  <si>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</si>
  <si>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</si>
  <si>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</si>
  <si>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</si>
  <si>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</si>
  <si>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</si>
  <si>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</si>
  <si>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</si>
  <si>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</si>
  <si>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</si>
  <si>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</si>
  <si>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</si>
  <si>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</si>
  <si>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</si>
  <si>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</si>
  <si>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</si>
  <si>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</si>
  <si>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</si>
  <si>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</si>
  <si>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</si>
  <si>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</si>
  <si>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</si>
  <si>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</si>
  <si>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</si>
  <si>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</si>
  <si>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</si>
  <si>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</si>
  <si>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</si>
  <si>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</si>
  <si>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</si>
  <si>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</si>
  <si>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</si>
  <si>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</si>
  <si>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</si>
  <si>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</si>
  <si>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</si>
  <si>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</si>
  <si>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</si>
  <si>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</si>
  <si>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</si>
  <si>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</si>
  <si>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</si>
  <si>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</si>
  <si>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</si>
  <si>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</si>
  <si>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</si>
  <si>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</si>
  <si>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</si>
  <si>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</si>
  <si>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</si>
  <si>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</si>
  <si>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</si>
  <si>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</si>
  <si>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</si>
  <si>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</si>
  <si>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</si>
  <si>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</si>
  <si>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</si>
  <si>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</si>
  <si>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</si>
  <si>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</si>
  <si>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</si>
  <si>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</si>
  <si>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</si>
  <si>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</si>
  <si>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</si>
  <si>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</si>
  <si>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</si>
  <si>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</si>
  <si>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</si>
  <si>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</si>
  <si>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</si>
  <si>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</si>
  <si>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</si>
  <si>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</si>
  <si>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</si>
  <si>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</si>
  <si>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</si>
  <si>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</si>
  <si>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</si>
  <si>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</si>
  <si>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</si>
  <si>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</si>
  <si>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</si>
  <si>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</si>
  <si>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</si>
  <si>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</si>
  <si>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</si>
  <si>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</si>
  <si>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</si>
  <si>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</si>
  <si>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</si>
  <si>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</si>
  <si>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</si>
  <si>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</si>
  <si>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</si>
  <si>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</si>
  <si>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</si>
  <si>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</si>
  <si>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</si>
  <si>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</si>
  <si>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</si>
  <si>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</si>
  <si>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</si>
  <si>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</si>
  <si>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</si>
  <si>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</si>
  <si>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</si>
  <si>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</si>
  <si>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</si>
  <si>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</si>
  <si>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</si>
  <si>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</si>
  <si>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</si>
  <si>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</si>
  <si>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</si>
  <si>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</si>
  <si>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</si>
  <si>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</si>
  <si>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</si>
  <si>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</si>
  <si>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</si>
  <si>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</si>
  <si>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</si>
  <si>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</si>
  <si>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</si>
  <si>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</si>
  <si>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</si>
  <si>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</si>
  <si>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</si>
  <si>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</si>
  <si>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</si>
  <si>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</si>
  <si>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</si>
  <si>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</si>
  <si>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</si>
  <si>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</si>
  <si>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</si>
  <si>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</si>
  <si>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</si>
  <si>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</si>
  <si>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</si>
  <si>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</si>
  <si>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</si>
  <si>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</si>
  <si>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</si>
  <si>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</si>
  <si>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</si>
  <si>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</si>
  <si>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</si>
  <si>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</si>
  <si>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</si>
  <si>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</si>
  <si>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</si>
  <si>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</si>
  <si>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</si>
  <si>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</si>
  <si>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</si>
  <si>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</si>
  <si>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</si>
  <si>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</si>
  <si>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</si>
  <si>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</si>
  <si>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</si>
  <si>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</si>
  <si>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</si>
  <si>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</si>
  <si>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</si>
  <si>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</si>
  <si>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</si>
  <si>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</si>
  <si>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</si>
  <si>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</si>
  <si>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</si>
  <si>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</si>
  <si>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</si>
  <si>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</si>
  <si>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</si>
  <si>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</si>
  <si>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</si>
  <si>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</si>
  <si>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</si>
  <si>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</si>
  <si>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</si>
  <si>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</si>
  <si>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</si>
  <si>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</si>
  <si>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</si>
  <si>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</si>
  <si>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</si>
  <si>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</si>
  <si>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</si>
  <si>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</si>
  <si>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</si>
  <si>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</si>
  <si>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</si>
  <si>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</si>
  <si>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</si>
  <si>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</si>
  <si>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</si>
  <si>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</si>
  <si>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</si>
  <si>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</si>
  <si>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</si>
  <si>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</si>
  <si>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</si>
  <si>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</si>
  <si>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</si>
  <si>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</si>
  <si>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</si>
  <si>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</si>
  <si>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</si>
  <si>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</si>
  <si>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</si>
  <si>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</si>
  <si>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</si>
  <si>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</si>
  <si>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</si>
  <si>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</si>
  <si>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</si>
  <si>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</si>
  <si>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</si>
  <si>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</si>
  <si>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</si>
  <si>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</si>
  <si>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</si>
  <si>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</si>
  <si>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</si>
  <si>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</si>
  <si>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</si>
  <si>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</si>
  <si>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</si>
  <si>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</si>
  <si>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</si>
  <si>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</si>
  <si>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</si>
  <si>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</si>
  <si>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</si>
  <si>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</si>
  <si>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</si>
  <si>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</si>
  <si>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</si>
  <si>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</si>
  <si>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</si>
  <si>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</si>
  <si>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</si>
  <si>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</si>
  <si>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</si>
  <si>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</si>
  <si>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</si>
  <si>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</si>
  <si>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</si>
  <si>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</si>
  <si>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</si>
  <si>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</si>
  <si>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</si>
  <si>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</si>
  <si>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</si>
  <si>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</si>
  <si>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</si>
  <si>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</si>
  <si>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</si>
  <si>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</si>
  <si>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</si>
  <si>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</si>
  <si>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</si>
  <si>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</si>
  <si>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</si>
  <si>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</si>
  <si>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</si>
  <si>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</si>
  <si>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</si>
  <si>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</si>
  <si>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</si>
  <si>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</si>
  <si>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</si>
  <si>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</si>
  <si>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</si>
  <si>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</si>
  <si>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</si>
  <si>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</si>
  <si>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</si>
  <si>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</si>
  <si>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</si>
  <si>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</si>
  <si>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</si>
  <si>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</si>
  <si>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</si>
  <si>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</si>
  <si>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</si>
  <si>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</si>
  <si>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</si>
  <si>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</si>
  <si>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</si>
  <si>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</si>
  <si>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</si>
  <si>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</si>
  <si>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</si>
  <si>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</si>
  <si>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</si>
  <si>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</si>
  <si>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</si>
  <si>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</si>
  <si>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</si>
  <si>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</si>
  <si>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</si>
  <si>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</si>
  <si>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</si>
  <si>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</si>
  <si>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</si>
  <si>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</si>
  <si>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</si>
  <si>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</si>
  <si>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</si>
  <si>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</si>
  <si>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</si>
  <si>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</si>
  <si>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</si>
  <si>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</si>
  <si>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</si>
  <si>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</si>
  <si>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</si>
  <si>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</si>
  <si>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</si>
  <si>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</si>
  <si>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</si>
  <si>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</si>
  <si>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</si>
  <si>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</si>
  <si>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</si>
  <si>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</si>
  <si>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</si>
  <si>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</si>
  <si>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</si>
  <si>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</si>
  <si>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</si>
  <si>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</si>
  <si>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</si>
  <si>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</si>
  <si>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</si>
  <si>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</si>
  <si>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</si>
  <si>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</si>
  <si>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</si>
  <si>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</si>
  <si>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</si>
  <si>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</si>
  <si>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</si>
  <si>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</si>
  <si>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</si>
  <si>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</si>
  <si>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</si>
  <si>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</si>
  <si>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</si>
  <si>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</si>
  <si>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</si>
  <si>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</si>
  <si>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</si>
  <si>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</si>
  <si>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</si>
  <si>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</si>
  <si>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</si>
  <si>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</si>
  <si>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</si>
  <si>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</si>
  <si>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</si>
  <si>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</si>
  <si>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</si>
  <si>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</si>
  <si>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</si>
  <si>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</si>
  <si>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</si>
  <si>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</si>
  <si>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</si>
  <si>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</si>
  <si>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</si>
  <si>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</si>
  <si>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</si>
  <si>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</si>
  <si>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</si>
  <si>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</si>
  <si>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</si>
  <si>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</si>
  <si>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</si>
  <si>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</si>
  <si>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</si>
  <si>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</si>
  <si>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</si>
  <si>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</si>
  <si>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</si>
  <si>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</si>
  <si>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</si>
  <si>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</si>
  <si>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</si>
  <si>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</si>
  <si>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</si>
  <si>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</si>
  <si>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</si>
  <si>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</si>
  <si>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</si>
  <si>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</si>
  <si>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</si>
  <si>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</si>
  <si>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</si>
  <si>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</si>
  <si>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</si>
  <si>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</si>
  <si>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</si>
  <si>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</si>
  <si>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</si>
  <si>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</si>
  <si>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</si>
  <si>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</si>
  <si>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</si>
  <si>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</si>
  <si>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</si>
  <si>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</si>
  <si>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</si>
  <si>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</si>
  <si>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</si>
  <si>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</si>
  <si>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</si>
  <si>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</si>
  <si>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</si>
  <si>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</si>
  <si>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</si>
  <si>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</si>
  <si>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</si>
  <si>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</si>
  <si>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</si>
  <si>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</si>
  <si>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</si>
  <si>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</si>
  <si>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</si>
  <si>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</si>
  <si>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</si>
  <si>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</si>
  <si>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</si>
  <si>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</si>
  <si>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</si>
  <si>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</si>
  <si>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</si>
  <si>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</si>
  <si>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</si>
  <si>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</si>
  <si>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</si>
  <si>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</si>
  <si>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</si>
  <si>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</si>
  <si>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</si>
  <si>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</si>
  <si>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</si>
  <si>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</si>
  <si>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</si>
  <si>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</si>
  <si>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</si>
  <si>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</si>
  <si>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</si>
  <si>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</si>
  <si>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</si>
  <si>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</si>
  <si>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</si>
  <si>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</si>
  <si>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</si>
  <si>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</si>
  <si>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</si>
  <si>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</si>
  <si>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</si>
  <si>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</si>
  <si>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</si>
  <si>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</si>
  <si>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</si>
  <si>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</si>
  <si>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</si>
  <si>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</si>
  <si>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</si>
  <si>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</si>
  <si>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</si>
  <si>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</si>
  <si>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</si>
  <si>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</si>
  <si>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</si>
  <si>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</si>
  <si>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</si>
  <si>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</si>
  <si>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</si>
  <si>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</si>
  <si>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</si>
  <si>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</si>
  <si>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</si>
  <si>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</si>
  <si>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</si>
  <si>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</si>
  <si>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</si>
  <si>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</si>
  <si>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</si>
  <si>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</si>
  <si>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</si>
  <si>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</si>
  <si>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</si>
  <si>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</si>
  <si>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</si>
  <si>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</si>
  <si>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</si>
  <si>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</si>
  <si>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</si>
  <si>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</si>
  <si>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</si>
  <si>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</si>
  <si>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</si>
  <si>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</si>
  <si>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</si>
  <si>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</si>
  <si>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</si>
  <si>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</si>
  <si>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</si>
  <si>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</si>
  <si>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</si>
  <si>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</si>
  <si>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</si>
  <si>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</si>
  <si>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</si>
  <si>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</si>
  <si>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</si>
  <si>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</si>
  <si>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</si>
  <si>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</si>
  <si>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</si>
  <si>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</si>
  <si>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</si>
  <si>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</si>
  <si>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</si>
  <si>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</si>
  <si>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</si>
  <si>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</si>
  <si>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</si>
  <si>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</si>
  <si>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</si>
  <si>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</si>
  <si>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</si>
  <si>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</si>
  <si>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</si>
  <si>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</si>
  <si>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</si>
  <si>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</si>
  <si>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</si>
  <si>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</si>
  <si>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</si>
  <si>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</si>
  <si>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</si>
  <si>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</si>
  <si>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</si>
  <si>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</si>
  <si>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</si>
  <si>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</si>
  <si>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</si>
  <si>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</si>
  <si>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</si>
  <si>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</si>
  <si>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</si>
  <si>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</si>
  <si>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</si>
  <si>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</si>
  <si>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</si>
  <si>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</si>
  <si>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</si>
  <si>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</si>
  <si>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</si>
  <si>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</si>
  <si>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</si>
  <si>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</si>
  <si>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</si>
  <si>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</si>
  <si>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</si>
  <si>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</si>
  <si>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</si>
  <si>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</si>
  <si>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</si>
  <si>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</si>
  <si>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</si>
  <si>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</si>
  <si>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</si>
  <si>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</si>
  <si>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</si>
  <si>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</si>
  <si>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</si>
  <si>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</si>
  <si>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</si>
  <si>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</si>
  <si>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</si>
  <si>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</si>
  <si>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</si>
  <si>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</si>
  <si>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</si>
  <si>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</si>
  <si>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</si>
  <si>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</si>
  <si>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</si>
  <si>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</si>
  <si>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</si>
  <si>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</si>
  <si>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</si>
  <si>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</si>
  <si>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</si>
  <si>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</si>
  <si>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</si>
  <si>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</si>
  <si>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</si>
  <si>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</si>
  <si>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</si>
  <si>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</si>
  <si>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</si>
  <si>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</si>
  <si>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</si>
  <si>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</si>
  <si>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</si>
  <si>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</si>
  <si>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</si>
  <si>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</si>
  <si>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</si>
  <si>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</si>
  <si>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</si>
  <si>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</si>
  <si>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</si>
  <si>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</si>
  <si>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</si>
  <si>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</si>
  <si>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</si>
  <si>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</si>
  <si>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</si>
  <si>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</si>
  <si>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</si>
  <si>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</si>
  <si>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</si>
  <si>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</si>
  <si>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</si>
  <si>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</si>
  <si>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</si>
  <si>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</si>
  <si>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</si>
  <si>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</si>
  <si>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</si>
  <si>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</si>
  <si>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</si>
  <si>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</si>
  <si>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</si>
  <si>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</si>
  <si>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</si>
  <si>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</si>
  <si>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</si>
  <si>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</si>
  <si>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</si>
  <si>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</si>
  <si>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</si>
  <si>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</si>
  <si>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</si>
  <si>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</si>
  <si>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</si>
  <si>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</si>
  <si>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</si>
  <si>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</si>
  <si>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</si>
  <si>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</si>
  <si>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</si>
  <si>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</si>
  <si>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</si>
  <si>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</si>
  <si>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</si>
  <si>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</si>
  <si>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</si>
  <si>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</si>
  <si>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</si>
  <si>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</si>
  <si>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</si>
  <si>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</si>
  <si>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</si>
  <si>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</si>
  <si>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</si>
  <si>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</si>
  <si>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</si>
  <si>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</si>
  <si>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</si>
  <si>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</si>
  <si>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</si>
  <si>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</si>
  <si>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</si>
  <si>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</si>
  <si>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</si>
  <si>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</si>
  <si>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</si>
  <si>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</si>
  <si>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</si>
  <si>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</si>
  <si>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</si>
  <si>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</si>
  <si>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</si>
  <si>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</si>
  <si>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</si>
  <si>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</si>
  <si>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</si>
  <si>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</si>
  <si>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</si>
  <si>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</si>
  <si>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</si>
  <si>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</si>
  <si>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</si>
  <si>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</si>
  <si>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</si>
  <si>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</si>
  <si>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</si>
  <si>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</si>
  <si>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</si>
  <si>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</si>
  <si>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</si>
  <si>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</si>
  <si>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</si>
  <si>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</si>
  <si>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</si>
  <si>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</si>
  <si>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</si>
  <si>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</si>
  <si>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</si>
  <si>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</si>
  <si>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</si>
  <si>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</si>
  <si>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</si>
  <si>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</si>
  <si>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</si>
  <si>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</si>
  <si>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</si>
  <si>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</si>
  <si>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</si>
  <si>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</si>
  <si>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</si>
  <si>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</si>
  <si>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</si>
  <si>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</si>
  <si>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</si>
  <si>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</si>
  <si>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</si>
  <si>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</si>
  <si>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</si>
  <si>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</si>
  <si>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</si>
  <si>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</si>
  <si>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</si>
  <si>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</si>
  <si>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</si>
  <si>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</si>
  <si>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</si>
  <si>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</si>
  <si>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</si>
  <si>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</si>
  <si>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</si>
  <si>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</si>
  <si>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</si>
  <si>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</si>
  <si>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</si>
  <si>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</si>
  <si>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</si>
  <si>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</si>
  <si>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</si>
  <si>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</si>
  <si>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</si>
  <si>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</si>
  <si>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</si>
  <si>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</si>
  <si>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</si>
  <si>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</si>
  <si>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</si>
  <si>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</si>
  <si>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</si>
  <si>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</si>
  <si>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</si>
  <si>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</si>
  <si>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</si>
  <si>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</si>
  <si>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</si>
  <si>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</si>
  <si>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</si>
  <si>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</si>
  <si>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</si>
  <si>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</si>
  <si>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</si>
  <si>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</si>
  <si>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</si>
  <si>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</si>
  <si>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</si>
  <si>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</si>
  <si>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</si>
  <si>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</si>
  <si>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</si>
  <si>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</si>
  <si>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</si>
  <si>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</si>
  <si>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</si>
  <si>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</si>
  <si>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</si>
  <si>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</si>
  <si>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</si>
  <si>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</si>
  <si>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</si>
  <si>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</si>
  <si>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</si>
  <si>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</si>
  <si>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</si>
  <si>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</si>
  <si>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</si>
  <si>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</si>
  <si>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</si>
  <si>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</si>
  <si>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</si>
  <si>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</si>
  <si>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</si>
  <si>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</si>
  <si>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</si>
  <si>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</si>
  <si>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</si>
  <si>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</si>
  <si>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</si>
  <si>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</si>
  <si>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</si>
  <si>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</si>
  <si>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</si>
  <si>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</si>
  <si>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</si>
  <si>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</si>
  <si>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</si>
  <si>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</si>
  <si>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</si>
  <si>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</si>
  <si>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</si>
  <si>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</si>
  <si>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</si>
  <si>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</si>
  <si>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</si>
  <si>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</si>
  <si>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</si>
  <si>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</si>
  <si>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</si>
  <si>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</si>
  <si>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</si>
  <si>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</si>
  <si>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</si>
  <si>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</si>
  <si>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</si>
  <si>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</si>
  <si>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</si>
  <si>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</si>
  <si>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</si>
  <si>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</si>
  <si>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</si>
  <si>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</si>
  <si>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</si>
  <si>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</si>
  <si>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</si>
  <si>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</si>
  <si>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</si>
  <si>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</si>
  <si>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</si>
  <si>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</si>
  <si>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</si>
  <si>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</si>
  <si>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</si>
  <si>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</si>
  <si>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</si>
  <si>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</si>
  <si>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</si>
  <si>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</si>
  <si>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</si>
  <si>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</si>
  <si>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</si>
  <si>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</si>
  <si>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</si>
  <si>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</si>
  <si>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</si>
  <si>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</si>
  <si>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</si>
  <si>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</si>
  <si>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</si>
  <si>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</si>
  <si>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</si>
  <si>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</si>
  <si>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</si>
  <si>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</si>
  <si>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</si>
  <si>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</si>
  <si>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</si>
  <si>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</si>
  <si>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</si>
  <si>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</si>
  <si>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</si>
  <si>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</si>
  <si>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</si>
  <si>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</si>
  <si>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</si>
  <si>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</si>
  <si>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</si>
  <si>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</si>
  <si>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</si>
  <si>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</si>
  <si>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</si>
  <si>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</si>
  <si>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</si>
  <si>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</si>
  <si>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</si>
  <si>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</si>
  <si>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</si>
  <si>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</si>
  <si>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</si>
  <si>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</si>
  <si>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</si>
  <si>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</si>
  <si>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</si>
  <si>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</si>
  <si>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</si>
  <si>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</si>
  <si>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</si>
  <si>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</si>
  <si>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</si>
  <si>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</si>
  <si>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</si>
  <si>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</si>
  <si>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</si>
  <si>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</si>
  <si>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</si>
  <si>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</si>
  <si>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</si>
  <si>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</si>
  <si>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</si>
  <si>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</si>
  <si>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</si>
  <si>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</si>
  <si>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</si>
  <si>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</si>
  <si>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</si>
  <si>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</si>
  <si>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</si>
  <si>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</si>
  <si>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</si>
  <si>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</si>
  <si>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</si>
  <si>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</si>
  <si>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</si>
  <si>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</si>
  <si>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</si>
  <si>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</si>
  <si>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</si>
  <si>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</si>
  <si>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</si>
  <si>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</si>
  <si>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</si>
  <si>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</si>
  <si>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</si>
  <si>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</si>
  <si>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</si>
  <si>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</si>
  <si>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</si>
  <si>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</si>
  <si>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</si>
  <si>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</si>
  <si>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</si>
  <si>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</si>
  <si>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</si>
  <si>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</si>
  <si>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</si>
  <si>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</si>
  <si>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</si>
  <si>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</si>
  <si>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</si>
  <si>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</si>
  <si>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</si>
  <si>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</si>
  <si>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</si>
  <si>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</si>
  <si>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</si>
  <si>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</si>
  <si>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</si>
  <si>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</si>
  <si>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</si>
  <si>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</si>
  <si>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</si>
  <si>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</si>
  <si>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</si>
  <si>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</si>
  <si>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</si>
  <si>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</si>
  <si>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</si>
  <si>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</si>
  <si>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</si>
  <si>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</si>
  <si>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</si>
  <si>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</si>
  <si>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</si>
  <si>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</si>
  <si>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</si>
  <si>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</si>
  <si>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</si>
  <si>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</si>
  <si>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</si>
  <si>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</si>
  <si>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</si>
  <si>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</si>
  <si>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</si>
  <si>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</si>
  <si>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</si>
  <si>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</si>
  <si>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</si>
  <si>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</si>
  <si>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</si>
  <si>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</si>
  <si>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</si>
  <si>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</si>
  <si>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</si>
  <si>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</si>
  <si>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</si>
  <si>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</si>
  <si>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</si>
  <si>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</si>
  <si>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</si>
  <si>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</si>
  <si>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</si>
  <si>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</si>
  <si>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</si>
  <si>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</si>
  <si>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</si>
  <si>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</si>
  <si>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</si>
  <si>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</si>
  <si>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</si>
  <si>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</si>
  <si>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</si>
  <si>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</si>
  <si>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</si>
  <si>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</si>
  <si>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</si>
  <si>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</si>
  <si>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</si>
  <si>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</si>
  <si>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</si>
  <si>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</si>
  <si>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</si>
  <si>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</si>
  <si>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</si>
  <si>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</si>
  <si>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</si>
  <si>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</si>
  <si>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</si>
  <si>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</si>
  <si>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</si>
  <si>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</si>
  <si>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</si>
  <si>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</si>
  <si>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</si>
  <si>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</si>
  <si>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</si>
  <si>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</si>
  <si>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</si>
  <si>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</si>
  <si>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</si>
  <si>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</si>
  <si>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</si>
  <si>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</si>
  <si>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</si>
  <si>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</si>
  <si>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</si>
  <si>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</si>
  <si>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</si>
  <si>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</si>
  <si>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</si>
  <si>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</si>
  <si>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</si>
  <si>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</si>
  <si>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</si>
  <si>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</si>
  <si>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</si>
  <si>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</si>
  <si>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</si>
  <si>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</si>
  <si>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</si>
  <si>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</si>
  <si>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</si>
  <si>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</si>
  <si>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</si>
  <si>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</si>
  <si>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</si>
  <si>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</si>
  <si>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</si>
  <si>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</si>
  <si>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</si>
  <si>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</si>
  <si>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</si>
  <si>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</si>
  <si>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</si>
  <si>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</si>
  <si>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</si>
  <si>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</si>
  <si>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</si>
  <si>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</si>
  <si>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</si>
  <si>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</si>
  <si>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</si>
  <si>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</si>
  <si>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</si>
  <si>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</si>
  <si>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</si>
  <si>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</si>
  <si>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</si>
  <si>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</si>
  <si>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</si>
  <si>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</si>
  <si>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</si>
  <si>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</si>
  <si>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</si>
  <si>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</si>
  <si>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</si>
  <si>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</si>
  <si>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</si>
  <si>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</si>
  <si>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</si>
  <si>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</si>
  <si>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</si>
  <si>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</si>
  <si>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</si>
  <si>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</si>
  <si>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</si>
  <si>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</si>
  <si>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</si>
  <si>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</si>
  <si>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</si>
  <si>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</si>
  <si>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</si>
  <si>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</si>
  <si>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</si>
  <si>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</si>
  <si>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</si>
  <si>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</si>
  <si>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</si>
  <si>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</si>
  <si>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</si>
  <si>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</si>
  <si>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</si>
  <si>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</si>
  <si>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</si>
  <si>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</si>
  <si>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</si>
  <si>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</si>
  <si>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</si>
  <si>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</si>
  <si>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</si>
  <si>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</si>
  <si>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</si>
  <si>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</si>
  <si>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</si>
  <si>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</si>
  <si>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</si>
  <si>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</si>
  <si>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</si>
  <si>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</si>
  <si>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</si>
  <si>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</si>
  <si>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</si>
  <si>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</si>
  <si>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</si>
  <si>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</si>
  <si>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</si>
  <si>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</si>
  <si>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</si>
  <si>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</si>
  <si>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</si>
  <si>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</si>
  <si>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</si>
  <si>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</si>
  <si>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</si>
  <si>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</si>
  <si>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</si>
  <si>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</si>
  <si>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</si>
  <si>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</si>
  <si>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</si>
  <si>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</si>
  <si>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</si>
  <si>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</si>
  <si>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</si>
  <si>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</si>
  <si>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</si>
  <si>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</si>
  <si>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</si>
  <si>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</si>
  <si>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</si>
  <si>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</si>
  <si>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</si>
  <si>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</si>
  <si>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</si>
  <si>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</si>
  <si>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</si>
  <si>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</si>
  <si>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</si>
  <si>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</si>
  <si>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</si>
  <si>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</si>
  <si>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</si>
  <si>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</si>
  <si>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</si>
  <si>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</si>
  <si>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</si>
  <si>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</si>
  <si>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</si>
  <si>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</si>
  <si>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</si>
  <si>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</si>
  <si>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</si>
  <si>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</si>
  <si>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</si>
  <si>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</si>
  <si>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</si>
  <si>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</si>
  <si>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</si>
  <si>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</si>
  <si>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</si>
  <si>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</si>
  <si>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</si>
  <si>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</si>
  <si>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</si>
  <si>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</si>
  <si>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</si>
  <si>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</si>
  <si>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</si>
  <si>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</si>
  <si>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</si>
  <si>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</si>
  <si>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</si>
  <si>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</si>
  <si>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</si>
  <si>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</si>
  <si>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</si>
  <si>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</si>
  <si>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</si>
  <si>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</si>
  <si>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</si>
  <si>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</si>
  <si>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</si>
  <si>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</si>
  <si>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</si>
  <si>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</si>
  <si>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</si>
  <si>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</si>
  <si>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</si>
  <si>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</si>
  <si>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</si>
  <si>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</si>
  <si>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</si>
  <si>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</si>
  <si>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</si>
  <si>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</si>
  <si>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</si>
  <si>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</si>
  <si>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</si>
  <si>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</si>
  <si>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</si>
  <si>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</si>
  <si>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</si>
  <si>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</si>
  <si>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</si>
  <si>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</si>
  <si>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</si>
  <si>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</si>
  <si>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</si>
  <si>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</si>
  <si>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</si>
  <si>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</si>
  <si>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</si>
  <si>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</si>
  <si>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</si>
  <si>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</si>
  <si>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</si>
  <si>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</si>
  <si>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</si>
  <si>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</si>
  <si>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</si>
  <si>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</si>
  <si>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</si>
  <si>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</si>
  <si>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</si>
  <si>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</si>
  <si>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</si>
  <si>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</si>
  <si>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</si>
  <si>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</si>
  <si>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</si>
  <si>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</si>
  <si>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</si>
  <si>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</si>
  <si>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</si>
  <si>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</si>
  <si>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</si>
  <si>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</si>
  <si>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</si>
  <si>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</si>
  <si>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</si>
  <si>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</si>
  <si>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</si>
  <si>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</si>
  <si>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</si>
  <si>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</si>
  <si>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</si>
  <si>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</si>
  <si>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</si>
  <si>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</si>
  <si>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</si>
  <si>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</si>
  <si>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</si>
  <si>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</si>
  <si>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</si>
  <si>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</si>
  <si>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</si>
  <si>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</si>
  <si>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</si>
  <si>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</si>
  <si>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</si>
  <si>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</si>
  <si>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</si>
  <si>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</si>
  <si>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</si>
  <si>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</si>
  <si>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</si>
  <si>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</si>
  <si>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</si>
  <si>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</si>
  <si>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</si>
  <si>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</si>
  <si>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</si>
  <si>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</si>
  <si>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</si>
  <si>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</si>
  <si>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</si>
  <si>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</si>
  <si>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</si>
  <si>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</si>
  <si>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</si>
  <si>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</si>
  <si>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</si>
  <si>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</si>
  <si>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</si>
  <si>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</si>
  <si>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</si>
  <si>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</si>
  <si>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</si>
  <si>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</si>
  <si>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</si>
  <si>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</si>
  <si>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</si>
  <si>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</si>
  <si>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</si>
  <si>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</si>
  <si>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</si>
  <si>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</si>
  <si>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</si>
  <si>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</si>
  <si>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</si>
  <si>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</si>
  <si>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</si>
  <si>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</si>
  <si>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</si>
  <si>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</si>
  <si>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</si>
  <si>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</si>
  <si>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</si>
  <si>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</si>
  <si>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</si>
  <si>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</si>
  <si>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</si>
  <si>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</si>
  <si>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</si>
  <si>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</si>
  <si>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</si>
  <si>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</si>
  <si>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</si>
  <si>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</si>
  <si>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</si>
  <si>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</si>
  <si>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</si>
  <si>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</si>
  <si>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</si>
  <si>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</si>
  <si>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</si>
  <si>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</si>
  <si>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</si>
  <si>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</si>
  <si>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</si>
  <si>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</si>
  <si>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</si>
  <si>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</si>
  <si>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</si>
  <si>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</si>
  <si>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</si>
  <si>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</si>
  <si>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</si>
  <si>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</si>
  <si>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</si>
  <si>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</si>
  <si>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</si>
  <si>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</si>
  <si>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</si>
  <si>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</si>
  <si>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</si>
  <si>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</si>
  <si>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</si>
  <si>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</si>
  <si>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</si>
  <si>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</si>
  <si>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</si>
  <si>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</si>
  <si>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</si>
  <si>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</si>
  <si>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</si>
  <si>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</si>
  <si>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</si>
  <si>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</si>
  <si>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</si>
  <si>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</si>
  <si>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</si>
  <si>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</si>
  <si>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</si>
  <si>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</si>
  <si>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</si>
  <si>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</si>
  <si>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</si>
  <si>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</si>
  <si>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</si>
  <si>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</si>
  <si>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</si>
  <si>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</si>
  <si>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</si>
  <si>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</si>
  <si>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</si>
  <si>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</si>
  <si>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</si>
  <si>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</si>
  <si>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</si>
  <si>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</si>
  <si>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</si>
  <si>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</si>
  <si>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</si>
  <si>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</si>
  <si>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</si>
  <si>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</si>
  <si>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</si>
  <si>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</si>
  <si>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</si>
  <si>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</si>
  <si>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</si>
  <si>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</si>
  <si>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</si>
  <si>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</si>
  <si>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</si>
  <si>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</si>
  <si>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</si>
  <si>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</si>
  <si>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</si>
  <si>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</si>
  <si>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</si>
  <si>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</si>
  <si>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</si>
  <si>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</si>
  <si>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</si>
  <si>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</si>
  <si>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</si>
  <si>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</si>
  <si>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</si>
  <si>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</si>
  <si>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</si>
  <si>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</si>
  <si>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</si>
  <si>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</si>
  <si>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</si>
  <si>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</si>
  <si>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</si>
  <si>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</si>
  <si>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</si>
  <si>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</si>
  <si>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</si>
  <si>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</si>
  <si>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</si>
  <si>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</si>
  <si>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</si>
  <si>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</si>
  <si>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</si>
  <si>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</si>
  <si>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</si>
  <si>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</si>
  <si>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</si>
  <si>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</si>
  <si>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</si>
  <si>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</si>
  <si>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</si>
  <si>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</si>
  <si>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</si>
  <si>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</si>
  <si>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</si>
  <si>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</si>
  <si>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</si>
  <si>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</si>
  <si>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</si>
  <si>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</si>
  <si>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</si>
  <si>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</si>
  <si>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</si>
  <si>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</si>
  <si>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</si>
  <si>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</si>
  <si>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</si>
  <si>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</si>
  <si>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</si>
  <si>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</si>
  <si>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</si>
  <si>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</si>
  <si>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</si>
  <si>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</si>
  <si>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</si>
  <si>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</si>
  <si>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</si>
  <si>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</si>
  <si>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</si>
  <si>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</si>
  <si>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</si>
  <si>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</si>
  <si>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</si>
  <si>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</si>
  <si>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</si>
  <si>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</si>
  <si>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</si>
  <si>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</si>
  <si>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</si>
  <si>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</si>
  <si>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</si>
  <si>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</si>
  <si>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</si>
  <si>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</si>
  <si>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</si>
  <si>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</si>
  <si>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</si>
  <si>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</si>
  <si>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</si>
  <si>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</si>
  <si>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</si>
  <si>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</si>
  <si>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</si>
  <si>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</si>
  <si>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</si>
  <si>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</si>
  <si>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</si>
  <si>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</si>
  <si>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</si>
  <si>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</si>
  <si>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</si>
  <si>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</si>
  <si>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</si>
  <si>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</si>
  <si>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</si>
  <si>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</si>
  <si>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</si>
  <si>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</si>
  <si>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</si>
  <si>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</si>
  <si>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</si>
  <si>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</si>
  <si>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</si>
  <si>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</si>
  <si>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</si>
  <si>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</si>
  <si>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</si>
  <si>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</si>
  <si>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</si>
  <si>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</si>
  <si>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</si>
  <si>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</si>
  <si>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</si>
  <si>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</si>
  <si>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</si>
  <si>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</si>
  <si>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</si>
  <si>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</si>
  <si>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</si>
  <si>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</si>
  <si>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</si>
  <si>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</si>
  <si>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</si>
  <si>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</si>
  <si>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</si>
  <si>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</si>
  <si>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</si>
  <si>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</si>
  <si>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</si>
  <si>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</si>
  <si>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</si>
  <si>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</si>
  <si>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</si>
  <si>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</si>
  <si>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</si>
  <si>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</si>
  <si>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</si>
  <si>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</si>
  <si>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</si>
  <si>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</si>
  <si>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</si>
  <si>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</si>
  <si>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</si>
  <si>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</si>
  <si>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</si>
  <si>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</si>
  <si>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</si>
  <si>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</si>
  <si>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</si>
  <si>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</si>
  <si>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</si>
  <si>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</si>
  <si>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</si>
  <si>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</si>
  <si>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</si>
  <si>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</si>
  <si>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</si>
  <si>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</si>
  <si>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</si>
  <si>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</si>
  <si>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</si>
  <si>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</si>
  <si>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</si>
  <si>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</si>
  <si>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</si>
  <si>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</si>
  <si>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</si>
  <si>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</si>
  <si>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</si>
  <si>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</si>
  <si>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</si>
  <si>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</si>
  <si>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</si>
  <si>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</si>
  <si>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</si>
  <si>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</si>
  <si>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</si>
  <si>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</si>
  <si>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</si>
  <si>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</si>
  <si>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</si>
  <si>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</si>
  <si>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</si>
  <si>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</si>
  <si>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</si>
  <si>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</si>
  <si>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</si>
  <si>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</si>
  <si>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</si>
  <si>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</si>
  <si>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</si>
  <si>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</si>
  <si>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</si>
  <si>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</si>
  <si>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</si>
  <si>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</si>
  <si>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</si>
  <si>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</si>
  <si>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</si>
  <si>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</si>
  <si>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</si>
  <si>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</si>
  <si>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</si>
  <si>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</si>
  <si>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</si>
  <si>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</si>
  <si>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</si>
  <si>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</si>
  <si>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</si>
  <si>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</si>
  <si>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</si>
  <si>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</si>
  <si>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</si>
  <si>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</si>
  <si>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</si>
  <si>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</si>
  <si>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</si>
  <si>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</si>
  <si>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</si>
  <si>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</si>
  <si>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</si>
  <si>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</si>
  <si>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</si>
  <si>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</si>
  <si>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</si>
  <si>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</si>
  <si>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</si>
  <si>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</si>
  <si>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</si>
  <si>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</si>
  <si>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</si>
  <si>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</si>
  <si>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</si>
  <si>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</si>
  <si>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</si>
  <si>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</si>
  <si>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</si>
  <si>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</si>
  <si>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</si>
  <si>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</si>
  <si>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</si>
  <si>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</si>
  <si>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</si>
  <si>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</si>
  <si>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</si>
  <si>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</si>
  <si>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</si>
  <si>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</si>
  <si>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</si>
  <si>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</si>
  <si>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</si>
  <si>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</si>
  <si>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</si>
  <si>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</si>
  <si>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</si>
  <si>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</si>
  <si>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</si>
  <si>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</si>
  <si>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</si>
  <si>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</si>
  <si>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</si>
  <si>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</si>
  <si>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</si>
  <si>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</si>
  <si>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</si>
  <si>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</si>
  <si>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</si>
  <si>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</si>
  <si>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</si>
  <si>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</si>
  <si>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</si>
  <si>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</si>
  <si>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</si>
  <si>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</si>
  <si>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</si>
  <si>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</si>
  <si>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</si>
  <si>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</si>
  <si>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</si>
  <si>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</si>
  <si>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</si>
  <si>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</si>
  <si>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</si>
  <si>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</si>
  <si>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</si>
  <si>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</si>
  <si>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</si>
  <si>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</si>
  <si>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</si>
  <si>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</si>
  <si>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</si>
  <si>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</si>
  <si>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</si>
  <si>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</si>
  <si>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</si>
  <si>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</si>
  <si>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</si>
  <si>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</si>
  <si>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</si>
  <si>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</si>
  <si>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</si>
  <si>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</si>
  <si>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</si>
  <si>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</si>
  <si>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</si>
  <si>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</si>
  <si>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</si>
  <si>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</si>
  <si>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</si>
  <si>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</si>
  <si>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</si>
  <si>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</si>
  <si>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</si>
  <si>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</si>
  <si>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</si>
  <si>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</si>
  <si>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</si>
  <si>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</si>
  <si>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</si>
  <si>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</si>
  <si>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</si>
  <si>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</si>
  <si>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</si>
  <si>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</si>
  <si>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</si>
  <si>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</si>
  <si>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</si>
  <si>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</si>
  <si>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</si>
  <si>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</si>
  <si>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</si>
  <si>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</si>
  <si>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</si>
  <si>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</si>
  <si>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</si>
  <si>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</si>
  <si>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</si>
  <si>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</si>
  <si>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</si>
  <si>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</si>
  <si>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</si>
  <si>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</si>
  <si>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</si>
  <si>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</si>
  <si>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</si>
  <si>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</si>
  <si>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</si>
  <si>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</si>
  <si>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</si>
  <si>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</si>
  <si>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</si>
  <si>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</si>
  <si>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</si>
  <si>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</si>
  <si>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</si>
  <si>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</si>
  <si>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</si>
  <si>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</si>
  <si>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</si>
  <si>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</si>
  <si>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</si>
  <si>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</si>
  <si>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</si>
  <si>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</si>
  <si>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</si>
  <si>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</si>
  <si>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</si>
  <si>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</si>
  <si>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</si>
  <si>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</si>
  <si>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</si>
  <si>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</si>
  <si>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</si>
  <si>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</si>
  <si>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</si>
  <si>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</si>
  <si>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</si>
  <si>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</si>
  <si>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</si>
  <si>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</si>
  <si>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</si>
  <si>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</si>
  <si>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</si>
  <si>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</si>
  <si>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</si>
  <si>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</si>
  <si>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</si>
  <si>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</si>
  <si>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</si>
  <si>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</si>
  <si>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</si>
  <si>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</si>
  <si>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</si>
  <si>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</si>
  <si>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</si>
  <si>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</si>
  <si>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</si>
  <si>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</si>
  <si>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</si>
  <si>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</si>
  <si>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</si>
  <si>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</si>
  <si>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</si>
  <si>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</si>
  <si>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</si>
  <si>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</si>
  <si>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</si>
  <si>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</si>
  <si>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</si>
  <si>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</si>
  <si>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</si>
  <si>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</si>
  <si>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</si>
  <si>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</si>
  <si>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</si>
  <si>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</si>
  <si>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</si>
  <si>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</si>
  <si>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</si>
  <si>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</si>
  <si>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</si>
  <si>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</si>
  <si>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</si>
  <si>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</si>
  <si>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</si>
  <si>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</si>
  <si>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</si>
  <si>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</si>
  <si>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</si>
  <si>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</si>
  <si>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</si>
  <si>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</si>
  <si>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</si>
  <si>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</si>
  <si>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</si>
  <si>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</si>
  <si>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</si>
  <si>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</si>
  <si>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</si>
  <si>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</si>
  <si>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</si>
  <si>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</si>
  <si>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</si>
  <si>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</si>
  <si>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</si>
  <si>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</si>
  <si>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</si>
  <si>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</si>
  <si>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</si>
  <si>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</si>
  <si>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</si>
  <si>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</si>
  <si>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</si>
  <si>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</si>
  <si>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</si>
  <si>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</si>
  <si>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</si>
  <si>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</si>
  <si>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</si>
  <si>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</si>
  <si>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</si>
  <si>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</si>
  <si>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</si>
  <si>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</si>
  <si>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</si>
  <si>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</si>
  <si>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</si>
  <si>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</si>
  <si>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</si>
  <si>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</si>
  <si>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</si>
  <si>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</si>
  <si>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</si>
  <si>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</si>
  <si>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</si>
  <si>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</si>
  <si>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</si>
  <si>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</si>
  <si>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</si>
  <si>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</si>
  <si>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</si>
  <si>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</si>
  <si>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</si>
  <si>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</si>
  <si>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</si>
  <si>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</si>
  <si>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</si>
  <si>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</si>
  <si>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</si>
  <si>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</si>
  <si>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</si>
  <si>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</si>
  <si>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</si>
  <si>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</si>
  <si>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</si>
  <si>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</si>
  <si>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</si>
  <si>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</si>
  <si>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</si>
  <si>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</si>
  <si>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</si>
  <si>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</si>
  <si>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</si>
  <si>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</si>
  <si>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</si>
  <si>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</si>
  <si>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</si>
  <si>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</si>
  <si>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</si>
  <si>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</si>
  <si>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</si>
  <si>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</si>
  <si>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</si>
  <si>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</si>
  <si>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</si>
  <si>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</si>
  <si>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</si>
  <si>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</si>
  <si>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</si>
  <si>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</si>
  <si>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</si>
  <si>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</si>
  <si>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</si>
  <si>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</si>
  <si>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</si>
  <si>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</si>
  <si>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</si>
  <si>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</si>
  <si>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</si>
  <si>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</si>
  <si>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</si>
  <si>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</si>
  <si>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</si>
  <si>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</si>
  <si>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</si>
  <si>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</si>
  <si>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</si>
  <si>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</si>
  <si>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</si>
  <si>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</si>
  <si>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</si>
  <si>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</si>
  <si>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</si>
  <si>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</si>
  <si>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</si>
  <si>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</si>
  <si>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</si>
  <si>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</si>
  <si>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</si>
  <si>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</si>
  <si>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</si>
  <si>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</si>
  <si>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</si>
  <si>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</si>
  <si>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</si>
  <si>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</si>
  <si>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</si>
  <si>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</si>
  <si>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</si>
  <si>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</si>
  <si>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</si>
  <si>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</si>
  <si>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</si>
  <si>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</si>
  <si>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</si>
  <si>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</si>
  <si>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</si>
  <si>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</si>
  <si>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</si>
  <si>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</si>
  <si>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</si>
  <si>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</si>
  <si>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</si>
  <si>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</si>
  <si>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</si>
  <si>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</si>
  <si>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</si>
  <si>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</si>
  <si>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</si>
  <si>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</si>
  <si>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</si>
  <si>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</si>
  <si>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</si>
  <si>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</si>
  <si>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</si>
  <si>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</si>
  <si>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</si>
  <si>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</si>
  <si>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</si>
  <si>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</si>
  <si>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</si>
  <si>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</si>
  <si>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</si>
  <si>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</si>
  <si>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</si>
  <si>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</si>
  <si>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</si>
  <si>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</si>
  <si>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</si>
  <si>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</si>
  <si>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</si>
  <si>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</si>
  <si>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</si>
  <si>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</si>
  <si>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</si>
  <si>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</si>
  <si>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</si>
  <si>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</si>
  <si>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</si>
  <si>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</si>
  <si>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</si>
  <si>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</si>
  <si>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</si>
  <si>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</si>
  <si>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</si>
  <si>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</si>
  <si>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</si>
  <si>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</si>
  <si>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</si>
  <si>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</si>
  <si>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</si>
  <si>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</si>
  <si>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</si>
  <si>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</si>
  <si>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</si>
  <si>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</si>
  <si>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</si>
  <si>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</si>
  <si>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</si>
  <si>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</si>
  <si>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</si>
  <si>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</si>
  <si>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</si>
  <si>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</si>
  <si>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</si>
  <si>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</si>
  <si>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</si>
  <si>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</si>
  <si>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</si>
  <si>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</si>
  <si>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</si>
  <si>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</si>
  <si>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</si>
  <si>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</si>
  <si>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</si>
  <si>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</si>
  <si>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</si>
  <si>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</si>
  <si>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</si>
  <si>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</si>
  <si>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</si>
  <si>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</si>
  <si>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</si>
  <si>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</si>
  <si>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</si>
  <si>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</si>
  <si>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</si>
  <si>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</si>
  <si>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</si>
  <si>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</si>
  <si>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</si>
  <si>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</si>
  <si>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</si>
  <si>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</si>
  <si>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</si>
  <si>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</si>
  <si>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</si>
  <si>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</si>
  <si>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</si>
  <si>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</si>
  <si>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</si>
  <si>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</si>
  <si>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</si>
  <si>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</si>
  <si>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</si>
  <si>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</si>
  <si>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</si>
  <si>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</si>
  <si>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</si>
  <si>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</si>
  <si>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</si>
  <si>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</si>
  <si>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</si>
  <si>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</si>
  <si>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</si>
  <si>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</si>
  <si>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</si>
  <si>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</si>
  <si>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</si>
  <si>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</si>
  <si>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</si>
  <si>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</si>
  <si>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</si>
  <si>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</si>
  <si>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</si>
  <si>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</si>
  <si>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</si>
  <si>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</si>
  <si>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</si>
  <si>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</si>
  <si>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</si>
  <si>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</si>
  <si>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</si>
  <si>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</si>
  <si>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</si>
  <si>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</si>
  <si>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</si>
  <si>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</si>
  <si>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</si>
  <si>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</si>
  <si>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</si>
  <si>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</si>
  <si>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</si>
  <si>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</si>
  <si>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</si>
  <si>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</si>
  <si>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</si>
  <si>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</si>
  <si>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</si>
  <si>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</si>
  <si>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</si>
  <si>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</si>
  <si>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</si>
  <si>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</si>
  <si>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</si>
  <si>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</si>
  <si>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</si>
  <si>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</si>
  <si>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</si>
  <si>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</si>
  <si>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</si>
  <si>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</si>
  <si>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</si>
  <si>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</si>
  <si>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</si>
  <si>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</si>
  <si>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</si>
  <si>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</si>
  <si>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</si>
  <si>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</si>
  <si>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</si>
  <si>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</si>
  <si>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</si>
  <si>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</si>
  <si>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</si>
  <si>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</si>
  <si>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</si>
  <si>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</si>
  <si>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</si>
  <si>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</si>
  <si>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</si>
  <si>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</si>
  <si>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</si>
  <si>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</si>
  <si>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</si>
  <si>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</si>
  <si>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</si>
  <si>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</si>
  <si>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</si>
  <si>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</si>
  <si>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</si>
  <si>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</si>
  <si>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</si>
  <si>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</si>
  <si>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</si>
  <si>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</si>
  <si>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</si>
  <si>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</si>
  <si>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</si>
  <si>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</si>
  <si>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</si>
  <si>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</si>
  <si>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</si>
  <si>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</si>
  <si>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</si>
  <si>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</si>
  <si>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</si>
  <si>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</si>
  <si>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</si>
  <si>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</si>
  <si>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</si>
  <si>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</si>
  <si>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</si>
  <si>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</si>
  <si>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</si>
  <si>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</si>
  <si>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</si>
  <si>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</si>
  <si>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</si>
  <si>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</si>
  <si>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</si>
  <si>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</si>
  <si>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</si>
  <si>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</si>
  <si>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</si>
  <si>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</si>
  <si>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</si>
  <si>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</si>
  <si>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</si>
  <si>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</si>
  <si>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</si>
  <si>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</si>
  <si>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</si>
  <si>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</si>
  <si>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</si>
  <si>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</si>
  <si>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</si>
  <si>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</si>
  <si>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</si>
  <si>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</si>
  <si>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</si>
  <si>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</si>
  <si>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</si>
  <si>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</si>
  <si>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</si>
  <si>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</si>
  <si>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</si>
  <si>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</si>
  <si>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</si>
  <si>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</si>
  <si>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</si>
  <si>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</si>
  <si>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</si>
  <si>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</si>
  <si>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</si>
  <si>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</si>
  <si>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</si>
  <si>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</si>
  <si>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</si>
  <si>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</si>
  <si>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</si>
  <si>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</si>
  <si>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</si>
  <si>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</si>
  <si>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</si>
  <si>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</si>
  <si>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</si>
  <si>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</si>
  <si>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</si>
  <si>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</si>
  <si>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</si>
  <si>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</si>
  <si>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</si>
  <si>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</si>
  <si>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</si>
  <si>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</si>
  <si>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</si>
  <si>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</si>
  <si>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</si>
  <si>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</si>
  <si>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</si>
  <si>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</si>
  <si>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</si>
  <si>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</si>
  <si>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</si>
  <si>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</si>
  <si>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</si>
  <si>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</si>
  <si>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</si>
  <si>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</si>
  <si>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</si>
  <si>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</si>
  <si>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</si>
  <si>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</si>
  <si>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</si>
  <si>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</si>
  <si>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</si>
  <si>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</si>
  <si>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</si>
  <si>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</si>
  <si>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</si>
  <si>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</si>
  <si>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</si>
  <si>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</si>
  <si>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</si>
  <si>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</si>
  <si>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</si>
  <si>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</si>
  <si>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</si>
  <si>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</si>
  <si>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</si>
  <si>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</si>
  <si>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</si>
  <si>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</si>
  <si>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</si>
  <si>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</si>
  <si>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</si>
  <si>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</si>
  <si>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</si>
  <si>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</si>
  <si>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</si>
  <si>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</si>
  <si>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</si>
  <si>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</si>
  <si>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</si>
  <si>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</si>
  <si>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</si>
  <si>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</si>
  <si>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</si>
  <si>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</si>
  <si>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</si>
  <si>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</si>
  <si>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</si>
  <si>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</si>
  <si>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</si>
  <si>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</si>
  <si>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</si>
  <si>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</si>
  <si>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</si>
  <si>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</si>
  <si>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</si>
  <si>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</si>
  <si>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</si>
  <si>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</si>
  <si>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</si>
  <si>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</si>
  <si>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</si>
  <si>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</si>
  <si>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</si>
  <si>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</si>
  <si>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</si>
  <si>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</si>
  <si>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</si>
  <si>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</si>
  <si>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</si>
  <si>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</si>
  <si>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</si>
  <si>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</si>
  <si>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</si>
  <si>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</si>
  <si>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</si>
  <si>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</si>
  <si>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</si>
  <si>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</si>
  <si>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</si>
  <si>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</si>
  <si>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</si>
  <si>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</si>
  <si>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</si>
  <si>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</si>
  <si>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</si>
  <si>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</si>
  <si>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</si>
  <si>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</si>
  <si>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</si>
  <si>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</si>
  <si>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</si>
  <si>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</si>
  <si>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</si>
  <si>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</si>
  <si>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</si>
  <si>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</si>
  <si>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</si>
  <si>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</si>
  <si>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</si>
  <si>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</si>
  <si>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</si>
  <si>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</si>
  <si>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</si>
  <si>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</si>
  <si>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</si>
  <si>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</si>
  <si>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</si>
  <si>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</si>
  <si>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</si>
  <si>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</si>
  <si>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</si>
  <si>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</si>
  <si>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</si>
  <si>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</si>
  <si>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</si>
  <si>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</si>
  <si>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</si>
  <si>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</si>
  <si>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</si>
  <si>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</si>
  <si>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</si>
  <si>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</si>
  <si>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</si>
  <si>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</si>
  <si>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</si>
  <si>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</si>
  <si>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</si>
  <si>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</si>
  <si>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</si>
  <si>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</si>
  <si>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</si>
  <si>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</si>
  <si>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</si>
  <si>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</si>
  <si>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</si>
  <si>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</si>
  <si>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</si>
  <si>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</si>
  <si>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</si>
  <si>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</si>
  <si>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</si>
  <si>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</si>
  <si>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</si>
  <si>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</si>
  <si>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</si>
  <si>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</si>
  <si>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</si>
  <si>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</si>
  <si>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</si>
  <si>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</si>
  <si>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</si>
  <si>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</si>
  <si>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</si>
  <si>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</si>
  <si>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</si>
  <si>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</si>
  <si>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</si>
  <si>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</si>
  <si>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</si>
  <si>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</si>
  <si>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</si>
  <si>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</si>
  <si>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</si>
  <si>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</si>
  <si>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</si>
  <si>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</si>
  <si>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</si>
  <si>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</si>
  <si>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</si>
  <si>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</si>
  <si>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</si>
  <si>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</si>
  <si>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</si>
  <si>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</si>
  <si>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</si>
  <si>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</si>
  <si>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</si>
  <si>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</si>
  <si>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</si>
  <si>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</si>
  <si>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</si>
  <si>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</si>
  <si>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</si>
  <si>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</si>
  <si>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</si>
  <si>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</si>
  <si>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</si>
  <si>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</si>
  <si>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</si>
  <si>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</si>
  <si>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</si>
  <si>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</si>
  <si>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</si>
  <si>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</si>
  <si>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</si>
  <si>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</si>
  <si>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</si>
  <si>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</si>
  <si>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</si>
  <si>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</si>
  <si>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</si>
  <si>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</si>
  <si>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</si>
  <si>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</si>
  <si>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</si>
  <si>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</si>
  <si>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</si>
  <si>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</si>
  <si>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</si>
  <si>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</si>
  <si>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</si>
  <si>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</si>
  <si>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</si>
  <si>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</si>
  <si>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</si>
  <si>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</si>
  <si>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</si>
  <si>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</si>
  <si>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</si>
  <si>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</si>
  <si>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</si>
  <si>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</si>
  <si>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</si>
  <si>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</si>
  <si>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</si>
  <si>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</si>
  <si>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</si>
  <si>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</si>
  <si>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</si>
  <si>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</si>
  <si>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</si>
  <si>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</si>
  <si>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</si>
  <si>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</si>
  <si>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</si>
  <si>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</si>
  <si>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</si>
  <si>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</si>
  <si>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</si>
  <si>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</si>
  <si>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</si>
  <si>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</si>
  <si>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</si>
  <si>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</si>
  <si>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</si>
  <si>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</si>
  <si>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</si>
  <si>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</si>
  <si>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</si>
  <si>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</si>
  <si>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</si>
  <si>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</si>
  <si>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</si>
  <si>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</si>
  <si>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</si>
  <si>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</si>
  <si>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</si>
  <si>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</si>
  <si>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</si>
  <si>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</si>
  <si>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</si>
  <si>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</si>
  <si>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</si>
  <si>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</si>
  <si>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</si>
  <si>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</si>
  <si>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</si>
  <si>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</si>
  <si>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</si>
  <si>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</si>
  <si>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</si>
  <si>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</si>
  <si>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</si>
  <si>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</si>
  <si>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</si>
  <si>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</si>
  <si>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</si>
  <si>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</si>
  <si>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</si>
  <si>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</si>
  <si>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</si>
  <si>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</si>
  <si>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</si>
  <si>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</si>
  <si>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</si>
  <si>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</si>
  <si>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</si>
  <si>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</si>
  <si>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</si>
  <si>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</si>
  <si>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</si>
  <si>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</si>
  <si>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</si>
  <si>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</si>
  <si>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</si>
  <si>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</si>
  <si>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</si>
  <si>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</si>
  <si>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</si>
  <si>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</si>
  <si>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</si>
  <si>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</si>
  <si>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</si>
  <si>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</si>
  <si>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</si>
  <si>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</si>
  <si>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</si>
  <si>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</si>
  <si>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</si>
  <si>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</si>
  <si>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</si>
  <si>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</si>
  <si>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</si>
  <si>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</si>
  <si>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</si>
  <si>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</si>
  <si>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</si>
  <si>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</si>
  <si>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</si>
  <si>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</si>
  <si>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</si>
  <si>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</si>
  <si>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</si>
  <si>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</si>
  <si>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</si>
  <si>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</si>
  <si>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</si>
  <si>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</si>
  <si>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</si>
  <si>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</si>
  <si>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</si>
  <si>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</si>
  <si>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</si>
  <si>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</si>
  <si>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</si>
  <si>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</si>
  <si>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</si>
  <si>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</si>
  <si>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</si>
  <si>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</si>
  <si>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</si>
  <si>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</si>
  <si>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</si>
  <si>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</si>
  <si>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</si>
  <si>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</si>
  <si>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</si>
  <si>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</si>
  <si>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</si>
  <si>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</si>
  <si>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</si>
  <si>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</si>
  <si>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</si>
  <si>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</si>
  <si>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</si>
  <si>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</si>
  <si>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</si>
  <si>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</si>
  <si>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</si>
  <si>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</si>
  <si>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</si>
  <si>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</si>
  <si>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</si>
  <si>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</si>
  <si>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</si>
  <si>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</si>
  <si>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</si>
  <si>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</si>
  <si>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</si>
  <si>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</si>
  <si>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</si>
  <si>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</si>
  <si>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</si>
  <si>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</si>
  <si>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</si>
  <si>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</si>
  <si>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</si>
  <si>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</si>
  <si>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</si>
  <si>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</si>
  <si>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</si>
  <si>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</si>
  <si>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</si>
  <si>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</si>
  <si>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</si>
  <si>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</si>
  <si>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</si>
  <si>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</si>
  <si>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</si>
  <si>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</si>
  <si>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</si>
  <si>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</si>
  <si>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</si>
  <si>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</si>
  <si>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</si>
  <si>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</si>
  <si>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</si>
  <si>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</si>
  <si>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</si>
  <si>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</si>
  <si>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</si>
  <si>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</si>
  <si>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</si>
  <si>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</si>
  <si>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</si>
  <si>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</si>
  <si>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</si>
  <si>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</si>
  <si>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</si>
  <si>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</si>
  <si>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</si>
  <si>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</si>
  <si>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</si>
  <si>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</si>
  <si>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</si>
  <si>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</si>
  <si>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</si>
  <si>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</si>
  <si>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</si>
  <si>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</si>
  <si>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</si>
  <si>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</si>
  <si>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</si>
  <si>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</si>
  <si>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</si>
  <si>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</si>
  <si>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</si>
  <si>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</si>
  <si>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</si>
  <si>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</si>
  <si>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</si>
  <si>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</si>
  <si>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</si>
  <si>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</si>
  <si>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</si>
  <si>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</si>
  <si>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</si>
  <si>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</si>
  <si>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</si>
  <si>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</si>
  <si>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</si>
  <si>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</si>
  <si>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</si>
  <si>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</si>
  <si>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</si>
  <si>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</si>
  <si>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</si>
  <si>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</si>
  <si>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</si>
  <si>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</si>
  <si>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</si>
  <si>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</si>
  <si>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</si>
  <si>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</si>
  <si>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</si>
  <si>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</si>
  <si>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</si>
  <si>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</si>
  <si>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</si>
  <si>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</si>
  <si>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</si>
  <si>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</si>
  <si>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</si>
  <si>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</si>
  <si>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</si>
  <si>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</si>
  <si>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</si>
  <si>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</si>
  <si>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</si>
  <si>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</si>
  <si>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</si>
  <si>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</si>
  <si>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</si>
  <si>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</si>
  <si>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</si>
  <si>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</si>
  <si>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</si>
  <si>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</si>
  <si>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</si>
  <si>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</si>
  <si>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</si>
  <si>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</si>
  <si>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</si>
  <si>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</si>
  <si>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</si>
  <si>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</si>
  <si>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</si>
  <si>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</si>
  <si>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</si>
  <si>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</si>
  <si>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</si>
  <si>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</si>
  <si>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</si>
  <si>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</si>
  <si>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</si>
  <si>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</si>
  <si>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</si>
  <si>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</si>
  <si>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</si>
  <si>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</si>
  <si>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</si>
  <si>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</si>
  <si>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</si>
  <si>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</si>
  <si>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</si>
  <si>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</si>
  <si>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</si>
  <si>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</si>
  <si>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</si>
  <si>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</si>
  <si>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</si>
  <si>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</si>
  <si>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</si>
  <si>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</si>
  <si>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</si>
  <si>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</si>
  <si>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</si>
  <si>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</si>
  <si>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</si>
  <si>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</si>
  <si>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</si>
  <si>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</si>
  <si>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</si>
  <si>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</si>
  <si>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</si>
  <si>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</si>
  <si>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</si>
  <si>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</si>
  <si>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</si>
  <si>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</si>
  <si>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</si>
  <si>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</si>
  <si>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</si>
  <si>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</si>
  <si>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</si>
  <si>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</si>
  <si>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</si>
  <si>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</si>
  <si>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</si>
  <si>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</si>
  <si>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</si>
  <si>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</si>
  <si>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</si>
  <si>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</si>
  <si>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</si>
  <si>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</si>
  <si>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</si>
  <si>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</si>
  <si>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</si>
  <si>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</si>
  <si>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</si>
  <si>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</si>
  <si>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</si>
  <si>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</si>
  <si>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</si>
  <si>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</si>
  <si>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</si>
  <si>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</si>
  <si>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</si>
  <si>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</si>
  <si>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</si>
  <si>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</si>
  <si>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</si>
  <si>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</si>
  <si>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</si>
  <si>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</si>
  <si>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</si>
  <si>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</si>
  <si>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</si>
  <si>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</si>
  <si>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</si>
  <si>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</si>
  <si>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</si>
  <si>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</si>
  <si>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</si>
  <si>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</si>
  <si>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</si>
  <si>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</si>
  <si>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</si>
  <si>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</si>
  <si>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</si>
  <si>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</si>
  <si>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</si>
  <si>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</si>
  <si>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</si>
  <si>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</si>
  <si>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</si>
  <si>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</si>
  <si>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</si>
  <si>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</si>
  <si>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</si>
  <si>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</si>
  <si>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</si>
  <si>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</si>
  <si>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</si>
  <si>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</si>
  <si>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</si>
  <si>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</si>
  <si>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</si>
  <si>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</si>
  <si>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</si>
  <si>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</si>
  <si>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</si>
  <si>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</si>
  <si>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</si>
  <si>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</si>
  <si>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</si>
  <si>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</si>
  <si>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</si>
  <si>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</si>
  <si>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</si>
  <si>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</si>
  <si>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</si>
  <si>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</si>
  <si>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</si>
  <si>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</si>
  <si>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</si>
  <si>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</si>
  <si>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</si>
  <si>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</si>
  <si>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</si>
  <si>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</si>
  <si>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</si>
  <si>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</si>
  <si>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</si>
  <si>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</si>
  <si>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</si>
  <si>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</si>
  <si>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</si>
  <si>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</si>
  <si>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</si>
  <si>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</si>
  <si>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</si>
  <si>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</si>
  <si>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</si>
  <si>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</si>
  <si>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</si>
  <si>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</si>
  <si>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</si>
  <si>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</si>
  <si>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</si>
  <si>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</si>
  <si>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</si>
  <si>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</si>
  <si>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</si>
  <si>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</si>
  <si>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</si>
  <si>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</si>
  <si>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</si>
  <si>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</si>
  <si>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</si>
  <si>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</si>
  <si>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</si>
  <si>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</si>
  <si>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</si>
  <si>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</si>
  <si>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</si>
  <si>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</si>
  <si>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</si>
  <si>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</si>
  <si>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</si>
  <si>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</si>
  <si>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</si>
  <si>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</si>
  <si>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</si>
  <si>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</si>
  <si>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</si>
  <si>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</si>
  <si>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</si>
  <si>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</si>
  <si>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</si>
  <si>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</si>
  <si>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</si>
  <si>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</si>
  <si>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</si>
  <si>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</si>
  <si>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</si>
  <si>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</si>
  <si>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</si>
  <si>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</si>
  <si>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</si>
  <si>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</si>
  <si>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</si>
  <si>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</si>
  <si>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</si>
  <si>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</si>
  <si>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</si>
  <si>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</si>
  <si>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</si>
  <si>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</si>
  <si>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</si>
  <si>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</si>
  <si>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</si>
  <si>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</si>
  <si>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</si>
  <si>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</si>
  <si>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</si>
  <si>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</si>
  <si>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</si>
  <si>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</si>
  <si>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</si>
  <si>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</si>
  <si>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</si>
  <si>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</si>
  <si>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</si>
  <si>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</si>
  <si>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</si>
  <si>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</si>
  <si>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</si>
  <si>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</si>
  <si>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</si>
  <si>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</si>
  <si>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</si>
  <si>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</si>
  <si>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</si>
  <si>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</si>
  <si>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</si>
  <si>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</si>
  <si>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</si>
  <si>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</si>
  <si>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</si>
  <si>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</si>
  <si>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</si>
  <si>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</si>
  <si>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</si>
  <si>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</si>
  <si>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</si>
  <si>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</si>
  <si>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</si>
  <si>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</si>
  <si>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</si>
  <si>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</si>
  <si>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</si>
  <si>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</si>
  <si>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</si>
  <si>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</si>
  <si>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</si>
  <si>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</si>
  <si>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</si>
  <si>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</si>
  <si>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</si>
  <si>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</si>
  <si>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</si>
  <si>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</si>
  <si>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</si>
  <si>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</si>
  <si>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</si>
  <si>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</si>
  <si>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</si>
  <si>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</si>
  <si>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</si>
  <si>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</si>
  <si>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</si>
  <si>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</si>
  <si>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</si>
  <si>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</si>
  <si>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</si>
  <si>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</si>
  <si>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</si>
  <si>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</si>
  <si>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</si>
  <si>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</si>
  <si>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</si>
  <si>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</si>
  <si>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</si>
  <si>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</si>
  <si>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</si>
  <si>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</si>
  <si>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</si>
  <si>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</si>
  <si>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</si>
  <si>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</si>
  <si>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</si>
  <si>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</si>
  <si>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</si>
  <si>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</si>
  <si>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</si>
  <si>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</si>
  <si>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</si>
  <si>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</si>
  <si>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</si>
  <si>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</si>
  <si>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</si>
  <si>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</si>
  <si>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</si>
  <si>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</si>
  <si>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</si>
  <si>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</si>
  <si>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</si>
  <si>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</si>
  <si>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</si>
  <si>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</si>
  <si>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</si>
  <si>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</si>
  <si>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</si>
  <si>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</si>
  <si>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</si>
  <si>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</si>
  <si>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</si>
  <si>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</si>
  <si>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</si>
  <si>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</si>
  <si>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</si>
  <si>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</si>
  <si>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</si>
  <si>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</si>
  <si>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</si>
  <si>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</si>
  <si>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</si>
  <si>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</si>
  <si>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</si>
  <si>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</si>
  <si>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</si>
  <si>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</si>
  <si>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</si>
  <si>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</si>
  <si>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</si>
  <si>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</si>
  <si>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</si>
  <si>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</si>
  <si>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</si>
  <si>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</si>
  <si>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</si>
  <si>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</si>
  <si>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</si>
  <si>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</si>
  <si>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</si>
  <si>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</si>
  <si>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</si>
  <si>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</si>
  <si>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</si>
  <si>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</si>
  <si>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</si>
  <si>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</si>
  <si>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</si>
  <si>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</si>
  <si>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</si>
  <si>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</si>
  <si>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</si>
  <si>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</si>
  <si>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</si>
  <si>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</si>
  <si>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</si>
  <si>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</si>
  <si>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</si>
  <si>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</si>
  <si>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</si>
  <si>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</si>
  <si>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</si>
  <si>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</si>
  <si>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</si>
  <si>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</si>
  <si>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</si>
  <si>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</si>
  <si>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</si>
  <si>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</si>
  <si>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</si>
  <si>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</si>
  <si>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</si>
  <si>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</si>
  <si>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</si>
  <si>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</si>
  <si>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</si>
  <si>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</si>
  <si>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</si>
  <si>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</si>
  <si>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</si>
  <si>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</si>
  <si>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</si>
  <si>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</si>
  <si>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</si>
  <si>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</si>
  <si>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</si>
  <si>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</si>
  <si>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</si>
  <si>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</si>
  <si>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</si>
  <si>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</si>
  <si>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</si>
  <si>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</si>
  <si>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</si>
  <si>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</si>
  <si>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</si>
  <si>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</si>
  <si>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</si>
  <si>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</si>
  <si>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</si>
  <si>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</si>
  <si>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</si>
  <si>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</si>
  <si>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</si>
  <si>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</si>
  <si>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</si>
  <si>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</si>
  <si>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</si>
  <si>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</si>
  <si>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</si>
  <si>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</si>
  <si>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</si>
  <si>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</si>
  <si>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</si>
  <si>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</si>
  <si>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</si>
  <si>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</si>
  <si>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</si>
  <si>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</si>
  <si>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</si>
  <si>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</si>
  <si>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</si>
  <si>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</si>
  <si>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</si>
  <si>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</si>
  <si>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</si>
  <si>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</si>
  <si>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</si>
  <si>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</si>
  <si>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</si>
  <si>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</si>
  <si>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</si>
  <si>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</si>
  <si>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</si>
  <si>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</si>
  <si>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</si>
  <si>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</si>
  <si>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</si>
  <si>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</si>
  <si>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</si>
  <si>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</si>
  <si>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</si>
  <si>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</si>
  <si>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</si>
  <si>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</si>
  <si>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</si>
  <si>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</si>
  <si>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</si>
  <si>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</si>
  <si>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</si>
  <si>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</si>
  <si>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</si>
  <si>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</si>
  <si>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</si>
  <si>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</si>
  <si>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</si>
  <si>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</si>
  <si>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</si>
  <si>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</si>
  <si>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</si>
  <si>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</si>
  <si>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</si>
  <si>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</si>
  <si>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</si>
  <si>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</si>
  <si>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</si>
  <si>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</si>
  <si>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</si>
  <si>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</si>
  <si>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</si>
  <si>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</si>
  <si>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</si>
  <si>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</si>
  <si>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</si>
  <si>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</si>
  <si>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</si>
  <si>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</si>
  <si>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</si>
  <si>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</si>
  <si>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</si>
  <si>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</si>
  <si>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</si>
  <si>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</si>
  <si>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</si>
  <si>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</si>
  <si>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</si>
  <si>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</si>
  <si>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</si>
  <si>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</si>
  <si>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</si>
  <si>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</si>
  <si>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</si>
  <si>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</si>
  <si>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</si>
  <si>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</si>
  <si>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</si>
  <si>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</si>
  <si>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</si>
  <si>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</si>
  <si>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</si>
  <si>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</si>
  <si>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</si>
  <si>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</si>
  <si>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</si>
  <si>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</si>
  <si>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</si>
  <si>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</si>
  <si>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</si>
  <si>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</si>
  <si>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</si>
  <si>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</si>
  <si>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</si>
  <si>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</si>
  <si>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</si>
  <si>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</si>
  <si>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</si>
  <si>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</si>
  <si>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</si>
  <si>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</si>
  <si>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</si>
  <si>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</si>
  <si>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</si>
  <si>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</si>
  <si>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</si>
  <si>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</si>
  <si>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</si>
  <si>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</si>
  <si>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</si>
  <si>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</si>
  <si>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</si>
  <si>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</si>
  <si>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</si>
  <si>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</si>
  <si>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</si>
  <si>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</si>
  <si>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</si>
  <si>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</si>
  <si>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</si>
  <si>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</si>
  <si>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</si>
  <si>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</si>
  <si>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</si>
  <si>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</si>
  <si>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</si>
  <si>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</si>
  <si>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</si>
  <si>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</si>
  <si>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</si>
  <si>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</si>
  <si>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</si>
  <si>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</si>
  <si>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</si>
  <si>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</si>
  <si>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</si>
  <si>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</si>
  <si>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</si>
  <si>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</si>
  <si>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</si>
  <si>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</si>
  <si>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</si>
  <si>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</si>
  <si>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</si>
  <si>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</si>
  <si>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</si>
  <si>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</si>
  <si>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</si>
  <si>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</si>
  <si>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</si>
  <si>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</si>
  <si>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</si>
  <si>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</si>
  <si>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</si>
  <si>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</si>
  <si>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</si>
  <si>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</si>
  <si>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</si>
  <si>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</si>
  <si>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</si>
  <si>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</si>
  <si>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</si>
  <si>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</si>
  <si>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</si>
  <si>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</si>
  <si>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</si>
  <si>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</si>
  <si>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</si>
  <si>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</si>
  <si>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</si>
  <si>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</si>
  <si>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</si>
  <si>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</si>
  <si>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</si>
  <si>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</si>
  <si>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</si>
  <si>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</si>
  <si>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</si>
  <si>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</si>
  <si>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</si>
  <si>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</si>
  <si>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</si>
  <si>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</si>
  <si>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</si>
  <si>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</si>
  <si>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</si>
  <si>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</si>
  <si>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</si>
  <si>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</si>
  <si>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</si>
  <si>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</si>
  <si>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</si>
  <si>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</si>
  <si>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</si>
  <si>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</si>
  <si>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</si>
  <si>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</si>
  <si>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</si>
  <si>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</si>
  <si>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</si>
  <si>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</si>
  <si>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</si>
  <si>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</si>
  <si>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</si>
  <si>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</si>
  <si>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</si>
  <si>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</si>
  <si>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</si>
  <si>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</si>
  <si>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</si>
  <si>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</si>
  <si>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</si>
  <si>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</si>
  <si>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</si>
  <si>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</si>
  <si>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</si>
  <si>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</si>
  <si>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</si>
  <si>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</si>
  <si>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</si>
  <si>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</si>
  <si>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</si>
  <si>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</si>
  <si>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</si>
  <si>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</si>
  <si>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</si>
  <si>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</si>
  <si>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</si>
  <si>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</si>
  <si>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</si>
  <si>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</si>
  <si>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</si>
  <si>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</si>
  <si>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</si>
  <si>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</si>
  <si>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</si>
  <si>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</si>
  <si>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</si>
  <si>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</si>
  <si>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</si>
  <si>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</si>
  <si>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</si>
  <si>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</si>
  <si>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</si>
  <si>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</si>
  <si>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</si>
  <si>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</si>
  <si>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</si>
  <si>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</si>
  <si>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</si>
  <si>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</si>
  <si>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</si>
  <si>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</si>
  <si>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</si>
  <si>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</si>
  <si>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</si>
  <si>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</si>
  <si>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</si>
  <si>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</si>
  <si>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</si>
  <si>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</si>
  <si>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</si>
  <si>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</si>
  <si>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</si>
  <si>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</si>
  <si>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</si>
  <si>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</si>
  <si>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</si>
  <si>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</si>
  <si>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</si>
  <si>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</si>
  <si>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</si>
  <si>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</si>
  <si>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</si>
  <si>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</si>
  <si>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</si>
  <si>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</si>
  <si>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</si>
  <si>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</si>
  <si>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</si>
  <si>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</si>
  <si>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</si>
  <si>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</si>
  <si>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</si>
  <si>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</si>
  <si>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</si>
  <si>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</si>
  <si>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</si>
  <si>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</si>
  <si>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</si>
  <si>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</si>
  <si>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</si>
  <si>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</si>
  <si>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</si>
  <si>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</si>
  <si>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</si>
  <si>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</si>
  <si>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</si>
  <si>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</si>
  <si>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</si>
  <si>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</si>
  <si>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</si>
  <si>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</si>
  <si>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</si>
  <si>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</si>
  <si>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</si>
  <si>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</si>
  <si>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</si>
  <si>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</si>
  <si>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</si>
  <si>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</si>
  <si>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</si>
  <si>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</si>
  <si>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</si>
  <si>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</si>
  <si>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</si>
  <si>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</si>
  <si>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</si>
  <si>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</si>
  <si>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</si>
  <si>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</si>
  <si>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</si>
  <si>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</si>
  <si>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</si>
  <si>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</si>
  <si>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</si>
  <si>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</si>
  <si>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</si>
  <si>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</si>
  <si>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</si>
  <si>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</si>
  <si>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</si>
  <si>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</si>
  <si>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</si>
  <si>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</si>
  <si>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</si>
  <si>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</si>
  <si>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</si>
  <si>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</si>
  <si>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</si>
  <si>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</si>
  <si>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</si>
  <si>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</si>
  <si>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</si>
  <si>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</si>
  <si>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</si>
  <si>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</si>
  <si>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</si>
  <si>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</si>
  <si>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</si>
  <si>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</si>
  <si>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</si>
  <si>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</si>
  <si>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</si>
  <si>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</si>
  <si>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</si>
  <si>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</si>
  <si>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</si>
  <si>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</si>
  <si>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</si>
  <si>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</si>
  <si>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</si>
  <si>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</si>
  <si>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</si>
  <si>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</si>
  <si>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</si>
  <si>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</si>
  <si>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</si>
  <si>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</si>
  <si>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</si>
  <si>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</si>
  <si>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</si>
  <si>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</si>
  <si>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</si>
  <si>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</si>
  <si>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</si>
  <si>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</si>
  <si>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</si>
  <si>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</si>
  <si>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</si>
  <si>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</si>
  <si>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</si>
  <si>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</si>
  <si>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</si>
  <si>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</si>
  <si>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</si>
  <si>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</si>
  <si>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</si>
  <si>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</si>
  <si>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</si>
  <si>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</si>
  <si>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</si>
  <si>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</si>
  <si>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</si>
  <si>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</si>
  <si>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</si>
  <si>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</si>
  <si>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</si>
  <si>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</si>
  <si>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</si>
  <si>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</si>
  <si>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</si>
  <si>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</si>
  <si>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</si>
  <si>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</si>
  <si>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</si>
  <si>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</si>
  <si>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</si>
  <si>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</si>
  <si>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</si>
  <si>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</si>
  <si>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</si>
  <si>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</si>
  <si>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</si>
  <si>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</si>
  <si>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</si>
  <si>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</si>
  <si>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</si>
  <si>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</si>
  <si>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</si>
  <si>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</si>
  <si>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</si>
  <si>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</si>
  <si>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</si>
  <si>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</si>
  <si>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</si>
  <si>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</si>
  <si>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</si>
  <si>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</si>
  <si>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</si>
  <si>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</si>
  <si>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</si>
  <si>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</si>
  <si>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</si>
  <si>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</si>
  <si>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</si>
  <si>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</si>
  <si>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</si>
  <si>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</si>
  <si>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</si>
  <si>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</si>
  <si>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</si>
  <si>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</si>
  <si>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</si>
  <si>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</si>
  <si>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</si>
  <si>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</si>
  <si>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</si>
  <si>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</si>
  <si>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</si>
  <si>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</si>
  <si>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</si>
  <si>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</si>
  <si>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</si>
  <si>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</si>
  <si>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</si>
  <si>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</si>
  <si>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</si>
  <si>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</si>
  <si>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</si>
  <si>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</si>
  <si>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</si>
  <si>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</si>
  <si>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</si>
  <si>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</si>
  <si>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</si>
  <si>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</si>
  <si>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</si>
  <si>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</si>
  <si>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</si>
  <si>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</si>
  <si>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</si>
  <si>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</si>
  <si>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</si>
  <si>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</si>
  <si>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</si>
  <si>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</si>
  <si>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</si>
  <si>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</si>
  <si>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</si>
  <si>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</si>
  <si>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</si>
  <si>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</si>
  <si>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</si>
  <si>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</si>
  <si>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</si>
  <si>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</si>
  <si>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</si>
  <si>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</si>
  <si>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</si>
  <si>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</si>
  <si>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</si>
  <si>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</si>
  <si>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</si>
  <si>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</si>
  <si>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</si>
  <si>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</si>
  <si>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</si>
  <si>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</si>
  <si>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</si>
  <si>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</si>
  <si>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</si>
  <si>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</si>
  <si>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</si>
  <si>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</si>
  <si>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</si>
  <si>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</si>
  <si>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</si>
  <si>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</si>
  <si>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</si>
  <si>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</si>
  <si>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</si>
  <si>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</si>
  <si>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</si>
  <si>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</si>
  <si>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</si>
  <si>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</si>
  <si>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</si>
  <si>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</si>
  <si>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</si>
  <si>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</si>
  <si>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</si>
  <si>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</si>
  <si>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</si>
  <si>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</si>
  <si>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</si>
  <si>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</si>
  <si>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</si>
  <si>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</si>
  <si>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</si>
  <si>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</si>
  <si>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</si>
  <si>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</si>
  <si>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</si>
  <si>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</si>
  <si>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</si>
  <si>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</si>
  <si>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</si>
  <si>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</si>
  <si>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</si>
  <si>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</si>
  <si>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</si>
  <si>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</si>
  <si>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</si>
  <si>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</si>
  <si>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</si>
  <si>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</si>
  <si>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</si>
  <si>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</si>
  <si>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</si>
  <si>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</si>
  <si>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</si>
  <si>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</si>
  <si>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</si>
  <si>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</si>
  <si>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</si>
  <si>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</si>
  <si>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</si>
  <si>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</si>
  <si>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</si>
  <si>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</si>
  <si>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</si>
  <si>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</si>
  <si>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</si>
  <si>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</si>
  <si>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</si>
  <si>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</si>
  <si>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</si>
  <si>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</si>
  <si>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</si>
  <si>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</si>
  <si>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</si>
  <si>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</si>
  <si>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</si>
  <si>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</si>
  <si>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</si>
  <si>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</si>
  <si>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</si>
  <si>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</si>
  <si>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</si>
  <si>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</si>
  <si>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</si>
  <si>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</si>
  <si>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</si>
  <si>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</si>
  <si>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</si>
  <si>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</si>
  <si>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</si>
  <si>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</si>
  <si>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</si>
  <si>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</si>
  <si>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</si>
  <si>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</si>
  <si>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</si>
  <si>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</si>
  <si>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</si>
  <si>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</si>
  <si>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</si>
  <si>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</si>
  <si>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</si>
  <si>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</si>
  <si>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</si>
  <si>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</si>
  <si>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</si>
  <si>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</si>
  <si>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</si>
  <si>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</si>
  <si>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</si>
  <si>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</si>
  <si>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</si>
  <si>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</si>
  <si>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</si>
  <si>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</si>
  <si>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</si>
  <si>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</si>
  <si>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</si>
  <si>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</si>
  <si>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</si>
  <si>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</si>
  <si>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</si>
  <si>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</si>
  <si>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</si>
  <si>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</si>
  <si>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</si>
  <si>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</si>
  <si>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</si>
  <si>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</si>
  <si>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</si>
  <si>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</si>
  <si>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</si>
  <si>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</si>
  <si>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</si>
  <si>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</si>
  <si>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</si>
  <si>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</si>
  <si>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</si>
  <si>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</si>
  <si>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</si>
  <si>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</si>
  <si>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</si>
  <si>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</si>
  <si>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</si>
  <si>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</si>
  <si>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</si>
  <si>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</si>
  <si>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</si>
  <si>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</si>
  <si>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</si>
  <si>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</si>
  <si>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</si>
  <si>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</si>
  <si>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</si>
  <si>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</si>
  <si>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</si>
  <si>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</si>
  <si>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</si>
  <si>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</si>
  <si>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</si>
  <si>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</si>
  <si>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</si>
  <si>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</si>
  <si>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</si>
  <si>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</si>
  <si>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</si>
  <si>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</si>
  <si>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</si>
  <si>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</si>
  <si>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</si>
  <si>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</si>
  <si>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</si>
  <si>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</si>
  <si>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</si>
  <si>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</si>
  <si>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</si>
  <si>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</si>
  <si>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</si>
  <si>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</si>
  <si>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</si>
  <si>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</si>
  <si>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</si>
  <si>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</si>
  <si>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</si>
  <si>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</si>
  <si>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</si>
  <si>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</si>
  <si>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</si>
  <si>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</si>
  <si>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</si>
  <si>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</si>
  <si>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</si>
  <si>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</si>
  <si>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</si>
  <si>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</si>
  <si>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</si>
  <si>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</si>
  <si>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</si>
  <si>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</si>
  <si>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</si>
  <si>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</si>
  <si>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</si>
  <si>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</si>
  <si>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</si>
  <si>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</si>
  <si>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</si>
  <si>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</si>
  <si>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</si>
  <si>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</si>
  <si>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</si>
  <si>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</si>
  <si>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</si>
  <si>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</si>
  <si>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</si>
  <si>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</si>
  <si>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</si>
  <si>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</si>
  <si>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</si>
  <si>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</si>
  <si>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</si>
  <si>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</si>
  <si>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</si>
  <si>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</si>
  <si>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</si>
  <si>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</si>
  <si>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</si>
  <si>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</si>
  <si>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</si>
  <si>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</si>
  <si>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</si>
  <si>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</si>
  <si>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</si>
  <si>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</si>
  <si>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</si>
  <si>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</si>
  <si>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</si>
  <si>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</si>
  <si>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</si>
  <si>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</si>
  <si>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</si>
  <si>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</si>
  <si>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</si>
  <si>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</si>
  <si>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</si>
  <si>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</si>
  <si>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</si>
  <si>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</si>
  <si>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</si>
  <si>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</si>
  <si>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</si>
  <si>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</si>
  <si>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</si>
  <si>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</si>
  <si>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</si>
  <si>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</si>
  <si>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</si>
  <si>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</si>
  <si>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</si>
  <si>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</si>
  <si>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</si>
  <si>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</si>
  <si>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</si>
  <si>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</si>
  <si>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</si>
  <si>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</si>
  <si>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</si>
  <si>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</si>
  <si>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</si>
  <si>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</si>
  <si>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</si>
  <si>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</si>
  <si>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</si>
  <si>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</si>
  <si>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</si>
  <si>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</si>
  <si>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</si>
  <si>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</si>
  <si>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</si>
  <si>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</si>
  <si>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</si>
  <si>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</si>
  <si>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</si>
  <si>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</si>
  <si>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</si>
  <si>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</si>
  <si>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</si>
  <si>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</si>
  <si>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</si>
  <si>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</si>
  <si>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</si>
  <si>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</si>
  <si>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</si>
  <si>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</si>
  <si>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</si>
  <si>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</si>
  <si>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</si>
  <si>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</si>
  <si>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</si>
  <si>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</si>
  <si>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</si>
  <si>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</si>
  <si>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</si>
  <si>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</si>
  <si>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</si>
  <si>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</si>
  <si>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</si>
  <si>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</si>
  <si>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</si>
  <si>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</si>
  <si>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</si>
  <si>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</si>
  <si>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</si>
  <si>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</si>
  <si>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</si>
  <si>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</si>
  <si>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</si>
  <si>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</si>
  <si>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</si>
  <si>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</si>
  <si>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</si>
  <si>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</si>
  <si>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</si>
  <si>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</si>
  <si>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</si>
  <si>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</si>
  <si>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</si>
  <si>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</si>
  <si>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</si>
  <si>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</si>
  <si>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</si>
  <si>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</si>
  <si>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</si>
  <si>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</si>
  <si>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</si>
  <si>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</si>
  <si>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</si>
  <si>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</si>
  <si>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</si>
  <si>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</si>
  <si>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</si>
  <si>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</si>
  <si>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</si>
  <si>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</si>
  <si>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</si>
  <si>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</si>
  <si>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</si>
  <si>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</si>
  <si>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</si>
  <si>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</si>
  <si>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</si>
  <si>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</si>
  <si>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</si>
  <si>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</si>
  <si>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</si>
  <si>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</si>
  <si>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</si>
  <si>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</si>
  <si>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</si>
  <si>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</si>
  <si>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</si>
  <si>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</si>
  <si>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</si>
  <si>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</si>
  <si>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</si>
  <si>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</si>
  <si>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</si>
  <si>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</si>
  <si>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</si>
  <si>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</si>
  <si>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</si>
  <si>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</si>
  <si>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</si>
  <si>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</si>
  <si>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</si>
  <si>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</si>
  <si>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</si>
  <si>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</si>
  <si>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</si>
  <si>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</si>
  <si>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</si>
  <si>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</si>
  <si>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</si>
  <si>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</si>
  <si>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</si>
  <si>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</si>
  <si>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</si>
  <si>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</si>
  <si>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</si>
  <si>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</si>
  <si>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</si>
  <si>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</si>
  <si>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</si>
  <si>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</si>
  <si>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</si>
  <si>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</si>
  <si>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</si>
  <si>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</si>
  <si>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</si>
  <si>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</si>
  <si>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</si>
  <si>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</si>
  <si>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</si>
  <si>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</si>
  <si>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</si>
  <si>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</si>
  <si>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</si>
  <si>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</si>
  <si>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</si>
  <si>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</si>
  <si>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</si>
  <si>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</si>
  <si>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</si>
  <si>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</si>
  <si>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</si>
  <si>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</si>
  <si>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</si>
  <si>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</si>
  <si>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</si>
  <si>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</si>
  <si>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</si>
  <si>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</si>
  <si>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</si>
  <si>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</si>
  <si>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</si>
  <si>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</si>
  <si>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</si>
  <si>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</si>
  <si>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</si>
  <si>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</si>
  <si>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</si>
  <si>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</si>
  <si>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</si>
  <si>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</si>
  <si>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</si>
  <si>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</si>
  <si>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</si>
  <si>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</si>
  <si>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</si>
  <si>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</si>
  <si>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</si>
  <si>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</si>
  <si>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</si>
  <si>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</si>
  <si>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</si>
  <si>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</si>
  <si>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</si>
  <si>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</si>
  <si>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</si>
  <si>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</si>
  <si>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</si>
  <si>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</si>
  <si>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</si>
  <si>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</si>
  <si>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</si>
  <si>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</si>
  <si>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</si>
  <si>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</si>
  <si>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</si>
  <si>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</si>
  <si>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</si>
  <si>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</si>
  <si>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</si>
  <si>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</si>
  <si>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</si>
  <si>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</si>
  <si>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</si>
  <si>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</si>
  <si>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</si>
  <si>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</si>
  <si>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</si>
  <si>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</si>
  <si>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</si>
  <si>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</si>
  <si>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</si>
  <si>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</si>
  <si>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</si>
  <si>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</si>
  <si>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</si>
  <si>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</si>
  <si>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</si>
  <si>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</si>
  <si>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</si>
  <si>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</si>
  <si>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</si>
  <si>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</si>
  <si>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</si>
  <si>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</si>
  <si>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</si>
  <si>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</si>
  <si>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</si>
  <si>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</si>
  <si>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</si>
  <si>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</si>
  <si>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</si>
  <si>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</si>
  <si>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</si>
  <si>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</si>
  <si>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</si>
  <si>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</si>
  <si>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</si>
  <si>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</si>
  <si>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</si>
  <si>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</si>
  <si>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</si>
  <si>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</si>
  <si>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</si>
  <si>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</si>
  <si>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</si>
  <si>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</si>
  <si>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</si>
  <si>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</si>
  <si>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</si>
  <si>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</si>
  <si>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</si>
  <si>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</si>
  <si>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</si>
  <si>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</si>
  <si>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</si>
  <si>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</si>
  <si>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</si>
  <si>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</si>
  <si>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</si>
  <si>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</si>
  <si>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</si>
  <si>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</si>
  <si>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</si>
  <si>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</si>
  <si>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</si>
  <si>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</si>
  <si>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</si>
  <si>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</si>
  <si>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</si>
  <si>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</si>
  <si>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</si>
  <si>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</si>
  <si>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</si>
  <si>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</si>
  <si>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</si>
  <si>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</si>
  <si>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</si>
  <si>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</si>
  <si>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</si>
  <si>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</si>
  <si>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</si>
  <si>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</si>
  <si>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</si>
  <si>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</si>
  <si>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</si>
  <si>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</si>
  <si>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</si>
  <si>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</si>
  <si>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</si>
  <si>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</si>
  <si>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</si>
  <si>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</si>
  <si>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</si>
  <si>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</si>
  <si>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</si>
  <si>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</si>
  <si>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</si>
  <si>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</si>
  <si>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</si>
  <si>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</si>
  <si>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</si>
  <si>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</si>
  <si>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</si>
  <si>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</si>
  <si>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</si>
  <si>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</si>
  <si>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</si>
  <si>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</si>
  <si>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</si>
  <si>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</si>
  <si>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</si>
  <si>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</si>
  <si>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</si>
  <si>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</si>
  <si>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</si>
  <si>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</si>
  <si>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</si>
  <si>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</si>
  <si>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</si>
  <si>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</si>
  <si>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</si>
  <si>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</si>
  <si>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</si>
  <si>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</si>
  <si>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</si>
  <si>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</si>
  <si>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</si>
  <si>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</si>
  <si>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</si>
  <si>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</si>
  <si>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</si>
  <si>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</si>
  <si>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</si>
  <si>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</si>
  <si>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</si>
  <si>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</si>
  <si>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</si>
  <si>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</si>
  <si>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</si>
  <si>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</si>
  <si>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</si>
  <si>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</si>
  <si>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</si>
  <si>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</si>
  <si>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</si>
  <si>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</si>
  <si>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</si>
  <si>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</si>
  <si>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</si>
  <si>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</si>
  <si>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</si>
  <si>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</si>
  <si>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</si>
  <si>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</si>
  <si>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</si>
  <si>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</si>
  <si>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</si>
  <si>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</si>
  <si>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</si>
  <si>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</si>
  <si>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</si>
  <si>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</si>
  <si>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</si>
  <si>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</si>
  <si>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</si>
  <si>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</si>
  <si>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</si>
  <si>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</si>
  <si>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</si>
  <si>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</si>
  <si>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</si>
  <si>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</si>
  <si>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</si>
  <si>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</si>
  <si>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</si>
  <si>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</si>
  <si>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</si>
  <si>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</si>
  <si>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</si>
  <si>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</si>
  <si>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</si>
  <si>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</si>
  <si>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</si>
  <si>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</si>
  <si>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</si>
  <si>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</si>
  <si>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</si>
  <si>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</si>
  <si>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</si>
  <si>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</si>
  <si>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</si>
  <si>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</si>
  <si>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</si>
  <si>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</si>
  <si>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</si>
  <si>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</si>
  <si>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</si>
  <si>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</si>
  <si>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</si>
  <si>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</si>
  <si>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</si>
  <si>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</si>
  <si>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</si>
  <si>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</si>
  <si>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</si>
  <si>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</si>
  <si>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</si>
  <si>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</si>
  <si>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</si>
  <si>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</si>
  <si>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</si>
  <si>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</si>
  <si>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</si>
  <si>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</si>
  <si>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</si>
  <si>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</si>
  <si>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</si>
  <si>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</si>
  <si>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</si>
  <si>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</si>
  <si>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</si>
  <si>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</si>
  <si>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</si>
  <si>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</si>
  <si>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</si>
  <si>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</si>
  <si>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</si>
  <si>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</si>
  <si>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</si>
  <si>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</si>
  <si>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</si>
  <si>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</si>
  <si>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</si>
  <si>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</si>
  <si>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</si>
  <si>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</si>
  <si>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</si>
  <si>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</si>
  <si>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</si>
  <si>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</si>
  <si>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</si>
  <si>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</si>
  <si>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</si>
  <si>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</si>
  <si>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</si>
  <si>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</si>
  <si>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</si>
  <si>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</si>
  <si>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</si>
  <si>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</si>
  <si>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</si>
  <si>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</si>
  <si>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</si>
  <si>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</si>
  <si>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</si>
  <si>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</si>
  <si>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</si>
  <si>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</si>
  <si>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</si>
  <si>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</si>
  <si>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</si>
  <si>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</si>
  <si>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</si>
  <si>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</si>
  <si>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</si>
  <si>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</si>
  <si>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</si>
  <si>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</si>
  <si>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</si>
  <si>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</si>
  <si>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</si>
  <si>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</si>
  <si>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</si>
  <si>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</si>
  <si>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</si>
  <si>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</si>
  <si>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</si>
  <si>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</si>
  <si>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</si>
  <si>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</si>
  <si>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</si>
  <si>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</si>
  <si>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</si>
  <si>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</si>
  <si>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</si>
  <si>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</si>
  <si>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</si>
  <si>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</si>
  <si>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</si>
  <si>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</si>
  <si>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</si>
  <si>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</si>
  <si>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</si>
  <si>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</si>
  <si>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</si>
  <si>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</si>
  <si>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</si>
  <si>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</si>
  <si>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</si>
  <si>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</si>
  <si>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</si>
  <si>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</si>
  <si>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</si>
  <si>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</si>
  <si>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</si>
  <si>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</si>
  <si>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</si>
  <si>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</si>
  <si>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</si>
  <si>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</si>
  <si>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</si>
  <si>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</si>
  <si>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</si>
  <si>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</si>
  <si>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</si>
  <si>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</si>
  <si>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</si>
  <si>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</si>
  <si>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</si>
  <si>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</si>
  <si>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</si>
  <si>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</si>
  <si>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</si>
  <si>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</si>
  <si>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</si>
  <si>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</si>
  <si>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</si>
  <si>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</si>
  <si>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</si>
  <si>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</si>
  <si>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</si>
  <si>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</si>
  <si>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</si>
  <si>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</si>
  <si>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</si>
  <si>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</si>
  <si>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</si>
  <si>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</si>
  <si>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</si>
  <si>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</si>
  <si>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</si>
  <si>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</si>
  <si>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</si>
  <si>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</si>
  <si>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</si>
  <si>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</si>
  <si>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</si>
  <si>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</si>
  <si>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</si>
  <si>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</si>
  <si>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</si>
  <si>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</si>
  <si>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</si>
  <si>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</si>
  <si>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</si>
  <si>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</si>
  <si>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</si>
  <si>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</si>
  <si>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</si>
  <si>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</si>
  <si>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</si>
  <si>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</si>
  <si>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</si>
  <si>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</si>
  <si>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</si>
  <si>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</si>
  <si>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</si>
  <si>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</si>
  <si>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</si>
  <si>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</si>
  <si>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</si>
  <si>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</si>
  <si>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</si>
  <si>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</si>
  <si>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</si>
  <si>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</si>
  <si>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</si>
  <si>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</si>
  <si>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</si>
  <si>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</si>
  <si>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</si>
  <si>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</si>
  <si>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</si>
  <si>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</si>
  <si>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</si>
  <si>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</si>
  <si>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</si>
  <si>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</si>
  <si>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</si>
  <si>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</si>
  <si>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</si>
  <si>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</si>
  <si>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</si>
  <si>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</si>
  <si>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</si>
  <si>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</si>
  <si>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</si>
  <si>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</si>
  <si>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</si>
  <si>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</si>
  <si>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</si>
  <si>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</si>
  <si>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</si>
  <si>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</si>
  <si>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</si>
  <si>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</si>
  <si>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</si>
  <si>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</si>
  <si>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</si>
  <si>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</si>
  <si>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</si>
  <si>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</si>
  <si>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</si>
  <si>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</si>
  <si>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</si>
  <si>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</si>
  <si>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</si>
  <si>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</si>
  <si>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</si>
  <si>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</si>
  <si>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</si>
  <si>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</si>
  <si>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</si>
  <si>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</si>
  <si>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</si>
  <si>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</si>
  <si>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</si>
  <si>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</si>
  <si>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</si>
  <si>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</si>
  <si>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</si>
  <si>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</si>
  <si>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</si>
  <si>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</si>
  <si>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</si>
  <si>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</si>
  <si>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</si>
  <si>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</si>
  <si>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</si>
  <si>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</si>
  <si>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</si>
  <si>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</si>
  <si>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</si>
  <si>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</si>
  <si>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</si>
  <si>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</si>
  <si>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</si>
  <si>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</si>
  <si>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</si>
  <si>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</si>
  <si>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</si>
  <si>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</si>
  <si>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</si>
  <si>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</si>
  <si>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</si>
  <si>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</si>
  <si>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</si>
  <si>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</si>
  <si>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</si>
  <si>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</si>
  <si>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</si>
  <si>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</si>
  <si>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</si>
  <si>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</si>
  <si>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</si>
  <si>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</si>
  <si>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</si>
  <si>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</si>
  <si>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</si>
  <si>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</si>
  <si>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</si>
  <si>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</si>
  <si>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</si>
  <si>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</si>
  <si>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</si>
  <si>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</si>
  <si>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</si>
  <si>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</si>
  <si>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</si>
  <si>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</si>
  <si>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</si>
  <si>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</si>
  <si>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</si>
  <si>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</si>
  <si>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</si>
  <si>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</si>
  <si>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</si>
  <si>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</si>
  <si>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</si>
  <si>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</si>
  <si>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</si>
  <si>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</si>
  <si>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</si>
  <si>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</si>
  <si>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</si>
  <si>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</si>
  <si>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</si>
  <si>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</si>
  <si>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</si>
  <si>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</si>
  <si>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</si>
  <si>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</si>
  <si>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</si>
  <si>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</si>
  <si>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</si>
  <si>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</si>
  <si>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</si>
  <si>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</si>
  <si>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</si>
  <si>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</si>
  <si>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</si>
  <si>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</si>
  <si>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</si>
  <si>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</si>
  <si>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</si>
  <si>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</si>
  <si>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</si>
  <si>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</si>
  <si>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</si>
  <si>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</si>
  <si>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</si>
  <si>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</si>
  <si>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</si>
  <si>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</si>
  <si>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</si>
  <si>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</si>
  <si>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</si>
  <si>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</si>
  <si>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</si>
  <si>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</si>
  <si>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</si>
  <si>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</si>
  <si>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</si>
  <si>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</si>
  <si>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</si>
  <si>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</si>
  <si>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</si>
  <si>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</si>
  <si>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</si>
  <si>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</si>
  <si>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</si>
  <si>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</si>
  <si>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</si>
  <si>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</si>
  <si>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</si>
  <si>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</si>
  <si>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</si>
  <si>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</si>
  <si>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</si>
  <si>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</si>
  <si>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</si>
  <si>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</si>
  <si>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</si>
  <si>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</si>
  <si>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</si>
  <si>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</si>
  <si>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</si>
  <si>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</si>
  <si>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</si>
  <si>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</si>
  <si>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</si>
  <si>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</si>
  <si>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</si>
  <si>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</si>
  <si>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</si>
  <si>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</si>
  <si>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</si>
  <si>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</si>
  <si>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</si>
  <si>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</si>
  <si>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</si>
  <si>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</si>
  <si>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</si>
  <si>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</si>
  <si>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</si>
  <si>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</si>
  <si>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</si>
  <si>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</si>
  <si>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</si>
  <si>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</si>
  <si>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</si>
  <si>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</si>
  <si>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</si>
  <si>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</si>
  <si>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</si>
  <si>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</si>
  <si>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</si>
  <si>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</si>
  <si>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</si>
  <si>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</si>
  <si>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</si>
  <si>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</si>
  <si>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</si>
  <si>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</si>
  <si>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</si>
  <si>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</si>
  <si>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</si>
  <si>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</si>
  <si>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</si>
  <si>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</si>
  <si>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</si>
  <si>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</si>
  <si>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</si>
  <si>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</si>
  <si>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</si>
  <si>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</si>
  <si>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</si>
  <si>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</si>
  <si>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</si>
  <si>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</si>
  <si>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</si>
  <si>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</si>
  <si>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</si>
  <si>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</si>
  <si>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</si>
  <si>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</si>
  <si>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</si>
  <si>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</si>
  <si>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</si>
  <si>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</si>
  <si>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</si>
  <si>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</si>
  <si>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</si>
  <si>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</si>
  <si>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</si>
  <si>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</si>
  <si>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</si>
  <si>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</si>
  <si>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</si>
  <si>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</si>
  <si>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</si>
  <si>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</si>
  <si>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</si>
  <si>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</si>
  <si>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</si>
  <si>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</si>
  <si>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</si>
  <si>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</si>
  <si>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</si>
  <si>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</si>
  <si>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</si>
  <si>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</si>
  <si>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</si>
  <si>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</si>
  <si>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</si>
  <si>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</si>
  <si>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</si>
  <si>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</si>
  <si>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</si>
  <si>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</si>
  <si>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</si>
  <si>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</si>
  <si>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</si>
  <si>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</si>
  <si>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</si>
  <si>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</si>
  <si>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</si>
  <si>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</si>
  <si>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</si>
  <si>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</si>
  <si>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</si>
  <si>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</si>
  <si>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</si>
  <si>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</si>
  <si>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</si>
  <si>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</si>
  <si>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</si>
  <si>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</si>
  <si>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</si>
  <si>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</si>
  <si>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</si>
  <si>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</si>
  <si>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</si>
  <si>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</si>
  <si>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</si>
  <si>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</si>
  <si>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</si>
  <si>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</si>
  <si>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</si>
  <si>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</si>
  <si>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</si>
  <si>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</si>
  <si>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</si>
  <si>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</si>
  <si>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</si>
  <si>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</si>
  <si>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</si>
  <si>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</si>
  <si>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</si>
  <si>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</si>
  <si>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</si>
  <si>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</si>
  <si>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</si>
  <si>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</si>
  <si>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</si>
  <si>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</si>
  <si>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</si>
  <si>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</si>
  <si>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</si>
  <si>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</si>
  <si>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</si>
  <si>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</si>
  <si>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</si>
  <si>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</si>
  <si>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</si>
  <si>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</si>
  <si>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</si>
  <si>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</si>
  <si>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</si>
  <si>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</si>
  <si>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</si>
  <si>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</si>
  <si>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</si>
  <si>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</si>
  <si>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</si>
  <si>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</si>
  <si>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</si>
  <si>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</si>
  <si>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</si>
  <si>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</si>
  <si>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</si>
  <si>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</si>
  <si>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</si>
  <si>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</si>
  <si>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</si>
  <si>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</si>
  <si>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</si>
  <si>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</si>
  <si>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</si>
  <si>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</si>
  <si>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</si>
  <si>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</si>
  <si>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</si>
  <si>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</si>
  <si>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</si>
  <si>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</si>
  <si>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</si>
  <si>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</si>
  <si>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</si>
  <si>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</si>
  <si>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</si>
  <si>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</si>
  <si>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</si>
  <si>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</si>
  <si>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</si>
  <si>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</si>
  <si>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</si>
  <si>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</si>
  <si>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</si>
  <si>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</si>
  <si>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</si>
  <si>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</si>
  <si>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</si>
  <si>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</si>
  <si>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</si>
  <si>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</si>
  <si>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</si>
  <si>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</si>
  <si>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</si>
  <si>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</si>
  <si>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</si>
  <si>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</si>
  <si>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</si>
  <si>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</si>
  <si>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</si>
  <si>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</si>
  <si>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</si>
  <si>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</si>
  <si>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</si>
  <si>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</si>
  <si>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</si>
  <si>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</si>
  <si>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</si>
  <si>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</si>
  <si>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</si>
  <si>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</si>
  <si>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</si>
  <si>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</si>
  <si>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</si>
  <si>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</si>
  <si>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</si>
  <si>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</si>
  <si>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</si>
  <si>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</si>
  <si>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</si>
  <si>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</si>
  <si>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</si>
  <si>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</si>
  <si>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</si>
  <si>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</si>
  <si>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</si>
  <si>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</si>
  <si>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</si>
  <si>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</si>
  <si>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</si>
  <si>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</si>
  <si>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</si>
  <si>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</si>
  <si>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</si>
  <si>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</si>
  <si>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</si>
  <si>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</si>
  <si>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</si>
  <si>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</si>
  <si>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</si>
  <si>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</si>
  <si>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</si>
  <si>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</si>
  <si>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</si>
  <si>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</si>
  <si>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</si>
  <si>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</si>
  <si>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</si>
  <si>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</si>
  <si>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</si>
  <si>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</si>
  <si>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</si>
  <si>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</si>
  <si>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</si>
  <si>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</si>
  <si>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</si>
  <si>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</si>
  <si>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</si>
  <si>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</si>
  <si>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</si>
  <si>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</si>
  <si>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</si>
  <si>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</si>
  <si>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</si>
  <si>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</si>
  <si>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</si>
  <si>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</si>
  <si>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</si>
  <si>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</si>
  <si>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</si>
  <si>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</si>
  <si>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</si>
  <si>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</si>
  <si>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</si>
  <si>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</si>
  <si>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</si>
  <si>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</si>
  <si>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</si>
  <si>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</si>
  <si>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</si>
  <si>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</si>
  <si>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</si>
  <si>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</si>
  <si>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</si>
  <si>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</si>
  <si>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</si>
  <si>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</si>
  <si>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</si>
  <si>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</si>
  <si>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</si>
  <si>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</si>
  <si>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</si>
  <si>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</si>
  <si>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</si>
  <si>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</si>
  <si>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</si>
  <si>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</si>
  <si>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</si>
  <si>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</si>
  <si>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</si>
  <si>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</si>
  <si>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</si>
  <si>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</si>
  <si>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</si>
  <si>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</si>
  <si>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</si>
  <si>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</si>
  <si>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</si>
  <si>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</si>
  <si>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</si>
  <si>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</si>
  <si>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</si>
  <si>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</si>
  <si>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</si>
  <si>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</si>
  <si>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</si>
  <si>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</si>
  <si>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</si>
  <si>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</si>
  <si>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</si>
  <si>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</si>
  <si>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</si>
  <si>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</si>
  <si>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</si>
  <si>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</si>
  <si>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</si>
  <si>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</si>
  <si>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</si>
  <si>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</si>
  <si>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</si>
  <si>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</si>
  <si>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</si>
  <si>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</si>
  <si>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</si>
  <si>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</si>
  <si>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</si>
  <si>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</si>
  <si>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</si>
  <si>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</si>
  <si>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</si>
  <si>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</si>
  <si>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</si>
  <si>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</si>
  <si>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</si>
  <si>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</si>
  <si>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</si>
  <si>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</si>
  <si>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</si>
  <si>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</si>
  <si>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</si>
  <si>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</si>
  <si>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</si>
  <si>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</si>
  <si>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</si>
  <si>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</si>
  <si>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</si>
  <si>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</si>
  <si>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</si>
  <si>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</si>
  <si>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</si>
  <si>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</si>
  <si>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</si>
  <si>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</si>
  <si>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</si>
  <si>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</si>
  <si>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</si>
  <si>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</si>
  <si>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</si>
  <si>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</si>
  <si>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</si>
  <si>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</si>
  <si>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</si>
  <si>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</si>
  <si>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</si>
  <si>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</si>
  <si>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</si>
  <si>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</si>
  <si>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</si>
  <si>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</si>
  <si>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</si>
  <si>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</si>
  <si>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</si>
  <si>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</si>
  <si>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</si>
  <si>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</si>
  <si>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</si>
  <si>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</si>
  <si>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</si>
  <si>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</si>
  <si>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</si>
  <si>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</si>
  <si>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</si>
  <si>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</si>
  <si>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</si>
  <si>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</si>
  <si>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</si>
  <si>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</si>
  <si>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</si>
  <si>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</si>
  <si>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</si>
  <si>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</si>
  <si>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</si>
  <si>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</si>
  <si>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</si>
  <si>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</si>
  <si>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</si>
  <si>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</si>
  <si>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</si>
  <si>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</si>
  <si>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</si>
  <si>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</si>
  <si>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</si>
  <si>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</si>
  <si>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</si>
  <si>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</si>
  <si>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</si>
  <si>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</si>
  <si>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</si>
  <si>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</si>
  <si>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</si>
  <si>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</si>
  <si>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</si>
  <si>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</si>
  <si>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</si>
  <si>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</si>
  <si>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</si>
  <si>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</si>
  <si>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</si>
  <si>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</si>
  <si>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</si>
  <si>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</si>
  <si>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</si>
  <si>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</si>
  <si>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</si>
  <si>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</si>
  <si>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</si>
  <si>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</si>
  <si>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</si>
  <si>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</si>
  <si>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</si>
  <si>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</si>
  <si>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</si>
  <si>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</si>
  <si>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</si>
  <si>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</si>
  <si>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</si>
  <si>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</si>
  <si>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</si>
  <si>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</si>
  <si>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</si>
  <si>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</si>
  <si>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</si>
  <si>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</si>
  <si>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</si>
  <si>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</si>
  <si>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</si>
  <si>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</si>
  <si>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</si>
  <si>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</si>
  <si>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</si>
  <si>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</si>
  <si>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</si>
  <si>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</si>
  <si>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</si>
  <si>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</si>
  <si>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</si>
  <si>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</si>
  <si>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</si>
  <si>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</si>
  <si>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</si>
  <si>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</si>
  <si>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</si>
  <si>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</si>
  <si>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</si>
  <si>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</si>
  <si>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</si>
  <si>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</si>
  <si>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</si>
  <si>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</si>
  <si>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</si>
  <si>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</si>
  <si>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</si>
  <si>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</si>
  <si>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</si>
  <si>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</si>
  <si>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</si>
  <si>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</si>
  <si>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</si>
  <si>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</si>
  <si>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</si>
  <si>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</si>
  <si>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</si>
  <si>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</si>
  <si>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</si>
  <si>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</si>
  <si>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</si>
  <si>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</si>
  <si>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</si>
  <si>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</si>
  <si>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</si>
  <si>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</si>
  <si>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</si>
  <si>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</si>
  <si>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</si>
  <si>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</si>
  <si>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</si>
  <si>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</si>
  <si>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</si>
  <si>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</si>
  <si>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</si>
  <si>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</si>
  <si>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</si>
  <si>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</si>
  <si>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</si>
  <si>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</si>
  <si>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</si>
  <si>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</si>
  <si>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</si>
  <si>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</si>
  <si>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</si>
  <si>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</si>
  <si>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</si>
  <si>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</si>
  <si>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</si>
  <si>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</si>
  <si>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</si>
  <si>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</si>
  <si>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</si>
  <si>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</si>
  <si>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</si>
  <si>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</si>
  <si>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</si>
  <si>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</si>
  <si>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</si>
  <si>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</si>
  <si>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</si>
  <si>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</si>
  <si>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</si>
  <si>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</si>
  <si>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</si>
  <si>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</si>
  <si>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</si>
  <si>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</si>
  <si>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</si>
  <si>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</si>
  <si>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</si>
  <si>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</si>
  <si>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</si>
  <si>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</si>
  <si>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</si>
  <si>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</si>
  <si>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</si>
  <si>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</si>
  <si>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</si>
  <si>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</si>
  <si>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</si>
  <si>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</si>
  <si>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</si>
  <si>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</si>
  <si>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</si>
  <si>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</si>
  <si>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</si>
  <si>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</si>
  <si>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</si>
  <si>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</si>
  <si>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</si>
  <si>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</si>
  <si>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</si>
  <si>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</si>
  <si>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</si>
  <si>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</si>
  <si>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</si>
  <si>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</si>
  <si>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</si>
  <si>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</si>
  <si>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</si>
  <si>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</si>
  <si>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</si>
  <si>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</si>
  <si>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</si>
  <si>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</si>
  <si>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</si>
  <si>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</si>
  <si>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</si>
  <si>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</si>
  <si>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</si>
  <si>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</si>
  <si>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</si>
  <si>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</si>
  <si>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</si>
  <si>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</si>
  <si>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</si>
  <si>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</si>
  <si>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</si>
  <si>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</si>
  <si>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</si>
  <si>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</si>
  <si>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</si>
  <si>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</si>
  <si>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</si>
  <si>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</si>
  <si>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</si>
  <si>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</si>
  <si>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</si>
  <si>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</si>
  <si>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</si>
  <si>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</si>
  <si>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</si>
  <si>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</si>
  <si>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</si>
  <si>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</si>
  <si>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</si>
  <si>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</si>
  <si>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</si>
  <si>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</si>
  <si>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</si>
  <si>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</si>
  <si>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</si>
  <si>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</si>
  <si>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</si>
  <si>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</si>
  <si>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</si>
  <si>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</si>
  <si>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</si>
  <si>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</si>
  <si>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</si>
  <si>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</si>
  <si>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</si>
  <si>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</si>
  <si>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</si>
  <si>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</si>
  <si>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</si>
  <si>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</si>
  <si>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</si>
  <si>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</si>
  <si>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</si>
  <si>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</si>
  <si>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</si>
  <si>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</si>
  <si>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</si>
  <si>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</si>
  <si>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</si>
  <si>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</si>
  <si>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</si>
  <si>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</si>
  <si>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</si>
  <si>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</si>
  <si>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</si>
  <si>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</si>
  <si>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</si>
  <si>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</si>
  <si>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</si>
  <si>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</si>
  <si>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</si>
  <si>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</si>
  <si>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</si>
  <si>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</si>
  <si>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</si>
  <si>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</si>
  <si>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</si>
  <si>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</si>
  <si>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</si>
  <si>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</si>
  <si>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</si>
  <si>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</si>
  <si>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</si>
  <si>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</si>
  <si>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</si>
  <si>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</si>
  <si>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</si>
  <si>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</si>
  <si>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</si>
  <si>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</si>
  <si>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</si>
  <si>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</si>
  <si>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</si>
  <si>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</si>
  <si>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</si>
  <si>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</si>
  <si>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</si>
  <si>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</si>
  <si>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</si>
  <si>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</si>
  <si>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</si>
  <si>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</si>
  <si>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</si>
  <si>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</si>
  <si>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</si>
  <si>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</si>
  <si>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</si>
  <si>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</si>
  <si>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</si>
  <si>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</si>
  <si>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</si>
  <si>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</si>
  <si>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</si>
  <si>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</si>
  <si>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</si>
  <si>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</si>
  <si>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</si>
  <si>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</si>
  <si>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</si>
  <si>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</si>
  <si>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</si>
  <si>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</si>
  <si>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</si>
  <si>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</si>
  <si>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</si>
  <si>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</si>
  <si>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</si>
  <si>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</si>
  <si>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</si>
  <si>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</si>
  <si>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</si>
  <si>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</si>
  <si>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</si>
  <si>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</si>
  <si>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</si>
  <si>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</si>
  <si>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</si>
  <si>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</si>
  <si>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</si>
  <si>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</si>
  <si>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</si>
  <si>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</si>
  <si>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</si>
  <si>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</si>
  <si>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</si>
  <si>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</si>
  <si>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</si>
  <si>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</si>
  <si>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</si>
  <si>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</si>
  <si>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</si>
  <si>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</si>
  <si>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</si>
  <si>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</si>
  <si>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</si>
  <si>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</si>
  <si>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</si>
  <si>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</si>
  <si>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</si>
  <si>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</si>
  <si>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</si>
  <si>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</si>
  <si>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</si>
  <si>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</si>
  <si>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</si>
  <si>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</si>
  <si>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</si>
  <si>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</si>
  <si>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</si>
  <si>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</si>
  <si>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</si>
  <si>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</si>
  <si>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</si>
  <si>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</si>
  <si>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</si>
  <si>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</si>
  <si>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</si>
  <si>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</si>
  <si>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</si>
  <si>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</si>
  <si>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</si>
  <si>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</si>
  <si>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</si>
  <si>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</si>
  <si>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</si>
  <si>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</si>
  <si>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</si>
  <si>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</si>
  <si>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</si>
  <si>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</si>
  <si>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</si>
  <si>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</si>
  <si>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</si>
  <si>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</si>
  <si>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</si>
  <si>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</si>
  <si>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</si>
  <si>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</si>
  <si>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</si>
  <si>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</si>
  <si>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</si>
  <si>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</si>
  <si>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</si>
  <si>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</si>
  <si>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</si>
  <si>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</si>
  <si>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</si>
  <si>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</si>
  <si>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</si>
  <si>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</si>
  <si>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</si>
  <si>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</si>
  <si>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</si>
  <si>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</si>
  <si>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</si>
  <si>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</si>
  <si>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</si>
  <si>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</si>
  <si>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</si>
  <si>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</si>
  <si>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</si>
  <si>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</si>
  <si>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</si>
  <si>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</si>
  <si>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</si>
  <si>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</si>
  <si>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</si>
  <si>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</si>
  <si>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</si>
  <si>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</si>
  <si>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</si>
  <si>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</si>
  <si>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</si>
  <si>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</si>
  <si>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</si>
  <si>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</si>
  <si>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</si>
  <si>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</si>
  <si>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</si>
  <si>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</si>
  <si>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</si>
  <si>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</si>
  <si>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</si>
  <si>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</si>
  <si>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</si>
  <si>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</si>
  <si>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</si>
  <si>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</si>
  <si>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</si>
  <si>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</si>
  <si>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</si>
  <si>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</si>
  <si>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</si>
  <si>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</si>
  <si>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</si>
  <si>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</si>
  <si>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</si>
  <si>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</si>
  <si>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</si>
  <si>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</si>
  <si>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</si>
  <si>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</si>
  <si>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</si>
  <si>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</si>
  <si>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</si>
  <si>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</si>
  <si>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</si>
  <si>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</si>
  <si>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</si>
  <si>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</si>
  <si>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</si>
  <si>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</si>
  <si>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</si>
  <si>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</si>
  <si>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</si>
  <si>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</si>
  <si>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</si>
  <si>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</si>
  <si>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</si>
  <si>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</si>
  <si>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</si>
  <si>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</si>
  <si>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</si>
  <si>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</si>
  <si>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</si>
  <si>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</si>
  <si>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</si>
  <si>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</si>
  <si>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</si>
  <si>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</si>
  <si>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</si>
  <si>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</si>
  <si>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</si>
  <si>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</si>
  <si>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</si>
  <si>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</si>
  <si>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</si>
  <si>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</si>
  <si>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</si>
  <si>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</si>
  <si>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</si>
  <si>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</si>
  <si>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</si>
  <si>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</si>
  <si>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</si>
  <si>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</si>
  <si>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</si>
  <si>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</si>
  <si>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</si>
  <si>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</si>
  <si>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</si>
  <si>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</si>
  <si>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</si>
  <si>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</si>
  <si>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</si>
  <si>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</si>
  <si>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</si>
  <si>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</si>
  <si>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</si>
  <si>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</si>
  <si>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</si>
  <si>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</si>
  <si>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</si>
  <si>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</si>
  <si>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</si>
  <si>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</si>
  <si>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</si>
  <si>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</si>
  <si>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</si>
  <si>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</si>
  <si>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</si>
  <si>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</si>
  <si>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</si>
  <si>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</si>
  <si>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</si>
  <si>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</si>
  <si>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</si>
  <si>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</si>
  <si>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</si>
  <si>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</si>
  <si>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</si>
  <si>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</si>
  <si>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</si>
  <si>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</si>
  <si>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</si>
  <si>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</si>
  <si>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</si>
  <si>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</si>
  <si>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</si>
  <si>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</si>
  <si>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</si>
  <si>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</si>
  <si>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</si>
  <si>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</si>
  <si>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</si>
  <si>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</si>
  <si>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</si>
  <si>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</si>
  <si>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</si>
  <si>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</si>
  <si>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</si>
  <si>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</si>
  <si>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</si>
  <si>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</si>
  <si>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</si>
  <si>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</si>
  <si>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</si>
  <si>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</si>
  <si>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</si>
  <si>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</si>
  <si>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</si>
  <si>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</si>
  <si>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</si>
  <si>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</si>
  <si>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</si>
  <si>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</si>
  <si>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</si>
  <si>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</si>
  <si>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</si>
  <si>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</si>
  <si>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</si>
  <si>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</si>
  <si>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</si>
  <si>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</si>
  <si>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</si>
  <si>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</si>
  <si>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</si>
  <si>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</si>
  <si>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</si>
  <si>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</si>
  <si>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</si>
  <si>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</si>
  <si>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</si>
  <si>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</si>
  <si>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</si>
  <si>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</si>
  <si>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</si>
  <si>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</si>
  <si>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</si>
  <si>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</si>
  <si>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</si>
  <si>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</si>
  <si>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</si>
  <si>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</si>
  <si>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</si>
  <si>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</si>
  <si>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</si>
  <si>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</si>
  <si>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</si>
  <si>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</si>
  <si>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</si>
  <si>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</si>
  <si>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</si>
  <si>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</si>
  <si>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</si>
  <si>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</si>
  <si>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</si>
  <si>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</si>
  <si>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</si>
  <si>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</si>
  <si>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</si>
  <si>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</si>
  <si>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</si>
  <si>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</si>
  <si>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</si>
  <si>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</si>
  <si>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</si>
  <si>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</si>
  <si>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</si>
  <si>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</si>
  <si>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</si>
  <si>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</si>
  <si>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</si>
  <si>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</si>
  <si>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</si>
  <si>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</si>
  <si>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</si>
  <si>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</si>
  <si>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</si>
  <si>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</si>
  <si>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</si>
  <si>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</si>
  <si>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</si>
  <si>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</si>
  <si>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</si>
  <si>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</si>
  <si>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</si>
  <si>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</si>
  <si>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</si>
  <si>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</si>
  <si>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</si>
  <si>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</si>
  <si>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</si>
  <si>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</si>
  <si>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</si>
  <si>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</si>
  <si>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</si>
  <si>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</si>
  <si>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</si>
  <si>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</si>
  <si>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</si>
  <si>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</si>
  <si>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</si>
  <si>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</si>
  <si>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</si>
  <si>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</si>
  <si>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</si>
  <si>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</si>
  <si>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</si>
  <si>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</si>
  <si>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</si>
  <si>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</si>
  <si>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</si>
  <si>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</si>
  <si>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</si>
  <si>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</si>
  <si>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</si>
  <si>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</si>
  <si>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</si>
  <si>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</si>
  <si>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</si>
  <si>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</si>
  <si>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</si>
  <si>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</si>
  <si>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</si>
  <si>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</si>
  <si>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</si>
  <si>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</si>
  <si>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</si>
  <si>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</si>
  <si>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</si>
  <si>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</si>
  <si>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</si>
  <si>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</si>
  <si>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</si>
  <si>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</si>
  <si>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</si>
  <si>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</si>
  <si>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</si>
  <si>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</si>
  <si>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</si>
  <si>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</si>
  <si>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</si>
  <si>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</si>
  <si>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</si>
  <si>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</si>
  <si>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</si>
  <si>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</si>
  <si>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</si>
  <si>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</si>
  <si>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</si>
  <si>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</si>
  <si>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</si>
  <si>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</si>
  <si>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</si>
  <si>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</si>
  <si>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</si>
  <si>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</si>
  <si>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</si>
  <si>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</si>
  <si>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</si>
  <si>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</si>
  <si>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</si>
  <si>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</si>
  <si>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</si>
  <si>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</si>
  <si>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</si>
  <si>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</si>
  <si>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</si>
  <si>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</si>
  <si>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</si>
  <si>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</si>
  <si>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</si>
  <si>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</si>
  <si>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</si>
  <si>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</si>
  <si>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</si>
  <si>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</si>
  <si>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</si>
  <si>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</si>
  <si>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</si>
  <si>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</si>
  <si>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</si>
  <si>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</si>
  <si>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</si>
  <si>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</si>
  <si>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</si>
  <si>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</si>
  <si>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</si>
  <si>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</si>
  <si>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</si>
  <si>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</si>
  <si>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</si>
  <si>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</si>
  <si>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</si>
  <si>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</si>
  <si>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</si>
  <si>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</si>
  <si>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</si>
  <si>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</si>
  <si>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</si>
  <si>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</si>
  <si>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</si>
  <si>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</si>
  <si>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</si>
  <si>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</si>
  <si>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</si>
  <si>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</si>
  <si>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</si>
  <si>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</si>
  <si>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</si>
  <si>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</si>
  <si>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</si>
  <si>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</si>
  <si>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</si>
  <si>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</si>
  <si>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</si>
  <si>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</si>
  <si>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</si>
  <si>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</si>
  <si>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</si>
  <si>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</si>
  <si>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</si>
  <si>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</si>
  <si>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</si>
  <si>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</si>
  <si>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</si>
  <si>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</si>
  <si>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</si>
  <si>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</si>
  <si>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</si>
  <si>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</si>
  <si>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</si>
  <si>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</si>
  <si>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</si>
  <si>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</si>
  <si>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</si>
  <si>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</si>
  <si>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</si>
  <si>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</si>
  <si>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</si>
  <si>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</si>
  <si>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</si>
  <si>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</si>
  <si>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</si>
  <si>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</si>
  <si>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</si>
  <si>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</si>
  <si>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</si>
  <si>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</si>
  <si>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</si>
  <si>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</si>
  <si>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</si>
  <si>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</si>
  <si>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</si>
  <si>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</si>
  <si>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</si>
  <si>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</si>
  <si>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</si>
  <si>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</si>
  <si>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</si>
  <si>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</si>
  <si>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</si>
  <si>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</si>
  <si>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</si>
  <si>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</si>
  <si>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</si>
  <si>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</si>
  <si>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</si>
  <si>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</si>
  <si>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</si>
  <si>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</si>
  <si>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</si>
  <si>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</si>
  <si>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</si>
  <si>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</si>
  <si>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</si>
  <si>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</si>
  <si>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</si>
  <si>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</si>
  <si>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</si>
  <si>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</si>
  <si>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</si>
  <si>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</si>
  <si>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</si>
  <si>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</si>
  <si>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</si>
  <si>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</si>
  <si>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</si>
  <si>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</si>
  <si>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</si>
  <si>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</si>
  <si>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</si>
  <si>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</si>
  <si>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</si>
  <si>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</si>
  <si>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</si>
  <si>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</si>
  <si>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</si>
  <si>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</si>
  <si>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</si>
  <si>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</si>
  <si>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</si>
  <si>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</si>
  <si>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</si>
  <si>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</si>
  <si>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</si>
  <si>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</si>
  <si>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</si>
  <si>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</si>
  <si>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</si>
  <si>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</si>
  <si>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</si>
  <si>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</si>
  <si>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</si>
  <si>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</si>
  <si>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</si>
  <si>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</si>
  <si>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</si>
  <si>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</si>
  <si>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</si>
  <si>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</si>
  <si>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</si>
  <si>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</si>
  <si>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</si>
  <si>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</si>
  <si>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</si>
  <si>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</si>
  <si>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</si>
  <si>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</si>
  <si>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</si>
  <si>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</si>
  <si>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</si>
  <si>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</si>
  <si>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</si>
  <si>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</si>
  <si>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</si>
  <si>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</si>
  <si>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</si>
  <si>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</si>
  <si>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</si>
  <si>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</si>
  <si>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</si>
  <si>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</si>
  <si>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</si>
  <si>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</si>
  <si>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</si>
  <si>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</si>
  <si>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</si>
  <si>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</si>
  <si>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</si>
  <si>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</si>
  <si>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</si>
  <si>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</si>
  <si>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</si>
  <si>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</si>
  <si>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</si>
  <si>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</si>
  <si>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</si>
  <si>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</si>
  <si>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</si>
  <si>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</si>
  <si>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</si>
  <si>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</si>
  <si>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</si>
  <si>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</si>
  <si>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</si>
  <si>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</si>
  <si>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</si>
  <si>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</si>
  <si>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</si>
  <si>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</si>
  <si>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</si>
  <si>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</si>
  <si>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</si>
  <si>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</si>
  <si>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</si>
  <si>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</si>
  <si>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</si>
  <si>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</si>
  <si>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</si>
  <si>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</si>
  <si>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</si>
  <si>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</si>
  <si>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</si>
  <si>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</si>
  <si>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</si>
  <si>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</si>
  <si>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</si>
  <si>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</si>
  <si>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</si>
  <si>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</si>
  <si>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</si>
  <si>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</si>
  <si>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</si>
  <si>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</si>
  <si>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</si>
  <si>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</si>
  <si>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</si>
  <si>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</si>
  <si>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</si>
  <si>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</si>
  <si>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</si>
  <si>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</si>
  <si>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</si>
  <si>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</si>
  <si>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</si>
  <si>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</si>
  <si>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</si>
  <si>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</si>
  <si>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</si>
  <si>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</si>
  <si>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</si>
  <si>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</si>
  <si>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</si>
  <si>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</si>
  <si>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</si>
  <si>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</si>
  <si>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</si>
  <si>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</si>
  <si>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</si>
  <si>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</si>
  <si>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</si>
  <si>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</si>
  <si>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</si>
  <si>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</si>
  <si>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</si>
  <si>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</si>
  <si>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</si>
  <si>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</si>
  <si>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</si>
  <si>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</si>
  <si>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</si>
  <si>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</si>
  <si>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</si>
  <si>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</si>
  <si>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</si>
  <si>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</si>
  <si>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</si>
  <si>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</si>
  <si>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</si>
  <si>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</si>
  <si>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</si>
  <si>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</si>
  <si>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</si>
  <si>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</si>
  <si>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</si>
  <si>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</si>
  <si>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</si>
  <si>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</si>
  <si>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</si>
  <si>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</si>
  <si>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</si>
  <si>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</si>
  <si>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</si>
  <si>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</si>
  <si>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</si>
  <si>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</si>
  <si>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</si>
  <si>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</si>
  <si>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</si>
  <si>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</si>
  <si>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</si>
  <si>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</si>
  <si>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</si>
  <si>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</si>
  <si>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</si>
  <si>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</si>
  <si>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</si>
  <si>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</si>
  <si>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</si>
  <si>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</si>
  <si>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</si>
  <si>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</si>
  <si>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</si>
  <si>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</si>
  <si>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</si>
  <si>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</si>
  <si>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</si>
  <si>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</si>
  <si>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</si>
  <si>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</si>
  <si>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</si>
  <si>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</si>
  <si>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</si>
  <si>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</si>
  <si>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</si>
  <si>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</si>
  <si>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</si>
  <si>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</si>
  <si>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</si>
  <si>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</si>
  <si>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</si>
  <si>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</si>
  <si>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</si>
  <si>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</si>
  <si>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</si>
  <si>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</si>
  <si>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</si>
  <si>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</si>
  <si>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</si>
  <si>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</si>
  <si>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</si>
  <si>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</si>
  <si>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</si>
  <si>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</si>
  <si>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</si>
  <si>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</si>
  <si>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</si>
  <si>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</si>
  <si>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</si>
  <si>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</si>
  <si>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</si>
  <si>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</si>
  <si>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</si>
  <si>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</si>
  <si>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</si>
  <si>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</si>
  <si>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</si>
  <si>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</si>
  <si>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</si>
  <si>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</si>
  <si>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</si>
  <si>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</si>
  <si>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</si>
  <si>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</si>
  <si>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</si>
  <si>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</si>
  <si>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</si>
  <si>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</si>
  <si>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</si>
  <si>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</si>
  <si>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</si>
  <si>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</si>
  <si>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</si>
  <si>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</si>
  <si>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</si>
  <si>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</si>
  <si>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</si>
  <si>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</si>
  <si>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</si>
  <si>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</si>
  <si>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</si>
  <si>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</si>
  <si>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</si>
  <si>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</si>
  <si>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</si>
  <si>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</si>
  <si>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</si>
  <si>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</si>
  <si>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</si>
  <si>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</si>
  <si>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</si>
  <si>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</si>
  <si>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</si>
  <si>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</si>
  <si>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</si>
  <si>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</si>
  <si>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</si>
  <si>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</si>
  <si>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</si>
  <si>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</si>
  <si>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</si>
  <si>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</si>
  <si>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</si>
  <si>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</si>
  <si>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</si>
  <si>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</si>
  <si>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</si>
  <si>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</si>
  <si>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</si>
  <si>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</si>
  <si>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</si>
  <si>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</si>
  <si>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</si>
  <si>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</si>
  <si>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</si>
  <si>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</si>
  <si>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</si>
  <si>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</si>
  <si>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</si>
  <si>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</si>
  <si>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</si>
  <si>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</si>
  <si>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</si>
  <si>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</si>
  <si>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</si>
  <si>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</si>
  <si>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</si>
  <si>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</si>
  <si>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</si>
  <si>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</si>
  <si>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</si>
  <si>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</si>
  <si>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</si>
  <si>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</si>
  <si>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</si>
  <si>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</si>
  <si>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</si>
  <si>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</si>
  <si>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</si>
  <si>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</si>
  <si>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</si>
  <si>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</si>
  <si>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</si>
  <si>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</si>
  <si>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</si>
  <si>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</si>
  <si>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</si>
  <si>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</si>
  <si>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</si>
  <si>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</si>
  <si>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</si>
  <si>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</si>
  <si>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</si>
  <si>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</si>
  <si>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</si>
  <si>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</si>
  <si>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</si>
  <si>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</si>
  <si>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</si>
  <si>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</si>
  <si>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</si>
  <si>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</si>
  <si>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</si>
  <si>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</si>
  <si>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</si>
  <si>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</si>
  <si>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</si>
  <si>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</si>
  <si>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</si>
  <si>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</si>
  <si>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</si>
  <si>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</si>
  <si>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</si>
  <si>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</si>
  <si>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</si>
  <si>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</si>
  <si>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</si>
  <si>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</si>
  <si>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</si>
  <si>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</si>
  <si>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</si>
  <si>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</si>
  <si>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</si>
  <si>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</si>
  <si>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</si>
  <si>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</si>
  <si>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</si>
  <si>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</si>
  <si>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</si>
  <si>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</si>
  <si>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</si>
  <si>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</si>
  <si>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</si>
  <si>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</si>
  <si>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</si>
  <si>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</si>
  <si>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</si>
  <si>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</si>
  <si>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</si>
  <si>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</si>
  <si>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</si>
  <si>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</si>
  <si>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</si>
  <si>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</si>
  <si>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</si>
  <si>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</si>
  <si>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</si>
  <si>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</si>
  <si>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</si>
  <si>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</si>
  <si>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</si>
  <si>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</si>
  <si>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</si>
  <si>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</si>
  <si>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</si>
  <si>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</si>
  <si>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</si>
  <si>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</si>
  <si>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</si>
  <si>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</si>
  <si>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</si>
  <si>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</si>
  <si>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</si>
  <si>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</si>
  <si>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</si>
  <si>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</si>
  <si>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</si>
  <si>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</si>
  <si>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</si>
  <si>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</si>
  <si>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</si>
  <si>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</si>
  <si>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</si>
  <si>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</si>
  <si>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</si>
  <si>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</si>
  <si>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</si>
  <si>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</si>
  <si>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</si>
  <si>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</si>
  <si>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</si>
  <si>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</si>
  <si>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</si>
  <si>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</si>
  <si>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</si>
  <si>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</si>
  <si>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</si>
  <si>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</si>
  <si>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</si>
  <si>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</si>
  <si>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</si>
  <si>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</si>
  <si>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</si>
  <si>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</si>
  <si>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</si>
  <si>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</si>
  <si>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</si>
  <si>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</si>
  <si>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</si>
  <si>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</si>
  <si>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</si>
  <si>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</si>
  <si>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</si>
  <si>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</si>
  <si>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</si>
  <si>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</si>
  <si>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</si>
  <si>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</si>
  <si>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</si>
  <si>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</si>
  <si>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</si>
  <si>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</si>
  <si>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</si>
  <si>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</si>
  <si>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</si>
  <si>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</si>
  <si>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</si>
  <si>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</si>
  <si>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</si>
  <si>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</si>
  <si>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</si>
  <si>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</si>
  <si>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</si>
  <si>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</si>
  <si>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</si>
  <si>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</si>
  <si>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</si>
  <si>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</si>
  <si>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</si>
  <si>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</si>
  <si>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</si>
  <si>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</si>
  <si>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</si>
  <si>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</si>
  <si>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</si>
  <si>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</si>
  <si>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</si>
  <si>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</si>
  <si>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</si>
  <si>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</si>
  <si>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</si>
  <si>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</si>
  <si>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</si>
  <si>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</si>
  <si>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</si>
  <si>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</si>
  <si>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</si>
  <si>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</si>
  <si>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</si>
  <si>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</si>
  <si>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</si>
  <si>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</si>
  <si>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</si>
  <si>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</si>
  <si>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</si>
  <si>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</si>
  <si>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</si>
  <si>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</si>
  <si>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</si>
  <si>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</si>
  <si>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</si>
  <si>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</si>
  <si>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</si>
  <si>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</si>
  <si>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</si>
  <si>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</si>
  <si>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</si>
  <si>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</si>
  <si>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</si>
  <si>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</si>
  <si>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</si>
  <si>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</si>
  <si>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</si>
  <si>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</si>
  <si>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</si>
  <si>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</si>
  <si>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</si>
  <si>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</si>
  <si>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</si>
  <si>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</si>
  <si>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</si>
  <si>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</si>
  <si>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</si>
  <si>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</si>
  <si>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</si>
  <si>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</si>
  <si>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</si>
  <si>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</si>
  <si>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</si>
  <si>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</si>
  <si>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</si>
  <si>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</si>
  <si>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</si>
  <si>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</si>
  <si>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</si>
  <si>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</si>
  <si>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</si>
  <si>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</si>
  <si>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</si>
  <si>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</si>
  <si>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</si>
  <si>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</si>
  <si>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</si>
  <si>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</si>
  <si>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</si>
  <si>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</si>
  <si>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</si>
  <si>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</si>
  <si>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</si>
  <si>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</si>
  <si>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</si>
  <si>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</si>
  <si>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</si>
  <si>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</si>
  <si>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</si>
  <si>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</si>
  <si>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</si>
  <si>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</si>
  <si>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</si>
  <si>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</si>
  <si>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</si>
  <si>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</si>
  <si>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</si>
  <si>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</si>
  <si>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</si>
  <si>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</si>
  <si>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</si>
  <si>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</si>
  <si>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</si>
  <si>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</si>
  <si>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</si>
  <si>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</si>
  <si>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</si>
  <si>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</si>
  <si>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</si>
  <si>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</si>
  <si>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</si>
  <si>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</si>
  <si>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</si>
  <si>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</si>
  <si>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</si>
  <si>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</si>
  <si>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</si>
  <si>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</si>
  <si>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</si>
  <si>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</si>
  <si>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</si>
  <si>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</si>
  <si>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</si>
  <si>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</si>
  <si>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</si>
  <si>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</si>
  <si>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</si>
  <si>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</si>
  <si>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</si>
  <si>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</si>
  <si>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</si>
  <si>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</si>
  <si>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</si>
  <si>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</si>
  <si>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</si>
  <si>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</si>
  <si>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</si>
  <si>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</si>
  <si>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</si>
  <si>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</si>
  <si>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</si>
  <si>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</si>
  <si>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</si>
  <si>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</si>
  <si>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</si>
  <si>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</si>
  <si>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</si>
  <si>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</si>
  <si>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</si>
  <si>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</si>
  <si>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</si>
  <si>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</si>
  <si>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</si>
  <si>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</si>
  <si>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</si>
  <si>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</si>
  <si>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</si>
  <si>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</si>
  <si>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</si>
  <si>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</si>
  <si>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</si>
  <si>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</si>
  <si>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</si>
  <si>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</si>
  <si>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</si>
  <si>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</si>
  <si>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</si>
  <si>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</si>
  <si>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</si>
  <si>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</si>
  <si>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</si>
  <si>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</si>
  <si>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</si>
  <si>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</si>
  <si>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</si>
  <si>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</si>
  <si>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</si>
  <si>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</si>
  <si>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</si>
  <si>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</si>
  <si>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</si>
  <si>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</si>
  <si>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</si>
  <si>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</si>
  <si>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</si>
  <si>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</si>
  <si>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</si>
  <si>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</si>
  <si>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</si>
  <si>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</si>
  <si>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</si>
  <si>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</si>
  <si>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</si>
  <si>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</si>
  <si>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</si>
  <si>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</si>
  <si>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</si>
  <si>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</si>
  <si>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</si>
  <si>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</si>
  <si>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</si>
  <si>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</si>
  <si>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</si>
  <si>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</si>
  <si>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</si>
  <si>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</si>
  <si>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</si>
  <si>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</si>
  <si>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</si>
  <si>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</si>
  <si>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</si>
  <si>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</si>
  <si>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</si>
  <si>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</si>
  <si>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</si>
  <si>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</si>
  <si>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</si>
  <si>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</si>
  <si>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</si>
  <si>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</si>
  <si>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</si>
  <si>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</si>
  <si>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</si>
  <si>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</si>
  <si>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</si>
  <si>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</si>
  <si>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</si>
  <si>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</si>
  <si>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</si>
  <si>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</si>
  <si>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</si>
  <si>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</si>
  <si>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</si>
  <si>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</si>
  <si>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</si>
  <si>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</si>
  <si>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</si>
  <si>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</si>
  <si>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</si>
  <si>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</si>
  <si>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</si>
  <si>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</si>
  <si>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</si>
  <si>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</si>
  <si>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</si>
  <si>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</si>
  <si>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</si>
  <si>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</si>
  <si>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</si>
  <si>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</si>
  <si>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</si>
  <si>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</si>
  <si>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</si>
  <si>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</si>
  <si>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</si>
  <si>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</si>
  <si>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</si>
  <si>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</si>
  <si>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</si>
  <si>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</si>
  <si>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</si>
  <si>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</si>
  <si>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</si>
  <si>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</si>
  <si>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</si>
  <si>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</si>
  <si>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</si>
  <si>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</si>
  <si>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</si>
  <si>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</si>
  <si>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</si>
  <si>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</si>
  <si>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</si>
  <si>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</si>
  <si>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</si>
  <si>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</si>
  <si>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</si>
  <si>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</si>
  <si>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</si>
  <si>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</si>
  <si>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</si>
  <si>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</si>
  <si>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</si>
  <si>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</si>
  <si>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</si>
  <si>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</si>
  <si>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</si>
  <si>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</si>
  <si>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</si>
  <si>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</si>
  <si>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</si>
  <si>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</si>
  <si>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</si>
  <si>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</si>
  <si>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</si>
  <si>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</si>
  <si>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</si>
  <si>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</si>
  <si>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</si>
  <si>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</si>
  <si>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</si>
  <si>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</si>
  <si>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</si>
  <si>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</si>
  <si>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</si>
  <si>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</si>
  <si>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</si>
  <si>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</si>
  <si>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</si>
  <si>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</si>
  <si>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</si>
  <si>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</si>
  <si>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</si>
  <si>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</si>
  <si>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</si>
  <si>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</si>
  <si>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</si>
  <si>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</si>
  <si>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</si>
  <si>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</si>
  <si>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</si>
  <si>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</si>
  <si>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</si>
  <si>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</si>
  <si>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</si>
  <si>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</si>
  <si>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</si>
  <si>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</si>
  <si>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</si>
  <si>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</si>
  <si>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</si>
  <si>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</si>
  <si>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</si>
  <si>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</si>
  <si>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</si>
  <si>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</si>
  <si>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</si>
  <si>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</si>
  <si>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</si>
  <si>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</si>
  <si>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</si>
  <si>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</si>
  <si>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</si>
  <si>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</si>
  <si>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</si>
  <si>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</si>
  <si>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</si>
  <si>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</si>
  <si>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</si>
  <si>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</si>
  <si>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</si>
  <si>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</si>
  <si>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</si>
  <si>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</si>
  <si>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</si>
  <si>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</si>
  <si>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</si>
  <si>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</si>
  <si>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</si>
  <si>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</si>
  <si>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</si>
  <si>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</si>
  <si>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</si>
  <si>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</si>
  <si>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</si>
  <si>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</si>
  <si>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</si>
  <si>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</si>
  <si>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</si>
  <si>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</si>
  <si>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</si>
  <si>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</si>
  <si>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</si>
  <si>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</si>
  <si>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</si>
  <si>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</si>
  <si>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</si>
  <si>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</si>
  <si>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</si>
  <si>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</si>
  <si>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</si>
  <si>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</si>
  <si>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</si>
  <si>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</si>
  <si>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</si>
  <si>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</si>
  <si>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</si>
  <si>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</si>
  <si>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</si>
  <si>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</si>
  <si>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</si>
  <si>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</si>
  <si>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</si>
  <si>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</si>
  <si>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</si>
  <si>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</si>
  <si>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</si>
  <si>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</si>
  <si>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</si>
  <si>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</si>
  <si>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</si>
  <si>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</si>
  <si>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</si>
  <si>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</si>
  <si>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</si>
  <si>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</si>
  <si>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</si>
  <si>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</si>
  <si>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</si>
  <si>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</si>
  <si>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</si>
  <si>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</si>
  <si>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</si>
  <si>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</si>
  <si>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</si>
  <si>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</si>
  <si>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</si>
  <si>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</si>
  <si>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</si>
  <si>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</si>
  <si>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</si>
  <si>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</si>
  <si>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</si>
  <si>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</si>
  <si>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</si>
  <si>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</si>
  <si>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</si>
  <si>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</si>
  <si>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</si>
  <si>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</si>
  <si>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</si>
  <si>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</si>
  <si>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</si>
  <si>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</si>
  <si>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</si>
  <si>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</si>
  <si>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</si>
  <si>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</si>
  <si>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</si>
  <si>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</si>
  <si>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</si>
  <si>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</si>
  <si>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</si>
  <si>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</si>
  <si>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</si>
  <si>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</si>
  <si>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</si>
  <si>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</si>
  <si>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</si>
  <si>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</si>
  <si>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</si>
  <si>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</si>
  <si>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</si>
  <si>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</si>
  <si>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</si>
  <si>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</si>
  <si>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</si>
  <si>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</si>
  <si>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</si>
  <si>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</si>
  <si>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</si>
  <si>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</si>
  <si>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</si>
  <si>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</si>
  <si>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</si>
  <si>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</si>
  <si>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</si>
  <si>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</si>
  <si>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</si>
  <si>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</si>
  <si>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</si>
  <si>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</si>
  <si>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</si>
  <si>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</si>
  <si>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</si>
  <si>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</si>
  <si>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</si>
  <si>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</si>
  <si>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</si>
  <si>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</si>
  <si>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</si>
  <si>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</si>
  <si>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</si>
  <si>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</si>
  <si>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</si>
  <si>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</si>
  <si>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</si>
  <si>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</si>
  <si>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</si>
  <si>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</si>
  <si>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</si>
  <si>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</si>
  <si>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</si>
  <si>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</si>
  <si>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</si>
  <si>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</si>
  <si>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</si>
  <si>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</si>
  <si>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</si>
  <si>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</si>
  <si>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</si>
  <si>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</si>
  <si>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</si>
  <si>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</si>
  <si>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</si>
  <si>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</si>
  <si>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</si>
  <si>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</si>
  <si>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</si>
  <si>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</si>
  <si>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</si>
  <si>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</si>
  <si>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</si>
  <si>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</si>
  <si>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</si>
  <si>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</si>
  <si>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</si>
  <si>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</si>
  <si>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</si>
  <si>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</si>
  <si>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</si>
  <si>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</si>
  <si>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</si>
  <si>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</si>
  <si>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</si>
  <si>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</si>
  <si>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</si>
  <si>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</si>
  <si>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</si>
  <si>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</si>
  <si>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</si>
  <si>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</si>
  <si>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</si>
  <si>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</si>
  <si>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</si>
  <si>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</si>
  <si>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</si>
  <si>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</si>
  <si>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</si>
  <si>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</si>
  <si>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</si>
  <si>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</si>
  <si>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</si>
  <si>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</si>
  <si>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</si>
  <si>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</si>
  <si>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</si>
  <si>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</si>
  <si>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</si>
  <si>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</si>
  <si>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</si>
  <si>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</si>
  <si>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</si>
  <si>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</si>
  <si>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</si>
  <si>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</si>
  <si>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</si>
  <si>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</si>
  <si>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</si>
  <si>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</si>
  <si>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</si>
  <si>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</si>
  <si>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</si>
  <si>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</si>
  <si>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</si>
  <si>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</si>
  <si>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</si>
  <si>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</si>
  <si>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</si>
  <si>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</si>
  <si>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</si>
  <si>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</si>
  <si>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</si>
  <si>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</si>
  <si>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</si>
  <si>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</si>
  <si>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</si>
  <si>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</si>
  <si>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</si>
  <si>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</si>
  <si>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</si>
  <si>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</si>
  <si>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</si>
  <si>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</si>
  <si>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</si>
  <si>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</si>
  <si>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</si>
  <si>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</si>
  <si>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</si>
  <si>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</si>
  <si>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</si>
  <si>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</si>
  <si>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</si>
  <si>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</si>
  <si>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</si>
  <si>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</si>
  <si>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</si>
  <si>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</si>
  <si>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</si>
  <si>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</si>
  <si>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</si>
  <si>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</si>
  <si>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</si>
  <si>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</si>
  <si>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</si>
  <si>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</si>
  <si>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</si>
  <si>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</si>
  <si>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</si>
  <si>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</si>
  <si>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</si>
  <si>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</si>
  <si>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</si>
  <si>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</si>
  <si>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</si>
  <si>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</si>
  <si>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</si>
  <si>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</si>
  <si>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</si>
  <si>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</si>
  <si>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</si>
  <si>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</si>
  <si>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</si>
  <si>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</si>
  <si>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</si>
  <si>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</si>
  <si>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</si>
  <si>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</si>
  <si>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</si>
  <si>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</si>
  <si>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</si>
  <si>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</si>
  <si>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</si>
  <si>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</si>
  <si>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</si>
  <si>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</si>
  <si>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</si>
  <si>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</si>
  <si>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</si>
  <si>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</si>
  <si>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</si>
  <si>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</si>
  <si>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</si>
  <si>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</si>
  <si>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</si>
  <si>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</si>
  <si>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</si>
  <si>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</si>
  <si>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</si>
  <si>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</si>
  <si>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</si>
  <si>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</si>
  <si>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</si>
  <si>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</si>
  <si>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</si>
  <si>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</si>
  <si>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</si>
  <si>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</si>
  <si>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</si>
  <si>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</si>
  <si>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</si>
  <si>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</si>
  <si>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</si>
  <si>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</si>
  <si>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</si>
  <si>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</si>
  <si>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</si>
  <si>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</si>
  <si>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</si>
  <si>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</si>
  <si>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</si>
  <si>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</si>
  <si>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</si>
  <si>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</si>
  <si>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</si>
  <si>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</si>
  <si>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</si>
  <si>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</si>
  <si>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</si>
  <si>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</si>
  <si>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</si>
  <si>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</si>
  <si>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</si>
  <si>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</si>
  <si>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</si>
  <si>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</si>
  <si>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</si>
  <si>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</si>
  <si>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</si>
  <si>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</si>
  <si>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</si>
  <si>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</si>
  <si>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</si>
  <si>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</si>
  <si>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</si>
  <si>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</si>
  <si>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</si>
  <si>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</si>
  <si>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</si>
  <si>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</si>
  <si>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</si>
  <si>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</si>
  <si>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</si>
  <si>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</si>
  <si>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</si>
  <si>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</si>
  <si>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</si>
  <si>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</si>
  <si>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</si>
  <si>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</si>
  <si>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</si>
  <si>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</si>
  <si>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</si>
  <si>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</si>
  <si>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</si>
  <si>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</si>
  <si>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</si>
  <si>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</si>
  <si>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</si>
  <si>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</si>
  <si>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</si>
  <si>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</si>
  <si>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</si>
  <si>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</si>
  <si>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</si>
  <si>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</si>
  <si>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</si>
  <si>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</si>
  <si>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</si>
  <si>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</si>
  <si>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</si>
  <si>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</si>
  <si>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</si>
  <si>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</si>
  <si>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</si>
  <si>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</si>
  <si>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</si>
  <si>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</si>
  <si>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</si>
  <si>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</si>
  <si>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</si>
  <si>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</si>
  <si>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</si>
  <si>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</si>
  <si>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</si>
  <si>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</si>
  <si>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</si>
  <si>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</si>
  <si>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</si>
  <si>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</si>
  <si>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</si>
  <si>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</si>
  <si>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</si>
  <si>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</si>
  <si>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</si>
  <si>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</si>
  <si>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</si>
  <si>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</si>
  <si>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</si>
  <si>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</si>
  <si>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</si>
  <si>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</si>
  <si>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</si>
  <si>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</si>
  <si>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</si>
  <si>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</si>
  <si>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</si>
  <si>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</si>
  <si>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</si>
  <si>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</si>
  <si>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</si>
  <si>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</si>
  <si>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</si>
  <si>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</si>
  <si>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</si>
  <si>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</si>
  <si>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</si>
  <si>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</si>
  <si>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</si>
  <si>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</si>
  <si>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</si>
  <si>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</si>
  <si>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</si>
  <si>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</si>
  <si>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</si>
  <si>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</si>
  <si>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</si>
  <si>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</si>
  <si>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</si>
  <si>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</si>
  <si>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</si>
  <si>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</si>
  <si>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</si>
  <si>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</si>
  <si>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</si>
  <si>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</si>
  <si>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</si>
  <si>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</si>
  <si>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</si>
  <si>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</si>
  <si>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</si>
  <si>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</si>
  <si>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</si>
  <si>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</si>
  <si>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</si>
  <si>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</si>
  <si>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</si>
  <si>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</si>
  <si>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</si>
  <si>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</si>
  <si>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</si>
  <si>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</si>
  <si>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</si>
  <si>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</si>
  <si>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</si>
  <si>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</si>
  <si>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</si>
  <si>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</si>
  <si>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</si>
  <si>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</si>
  <si>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</si>
  <si>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</si>
  <si>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</si>
  <si>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</si>
  <si>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</si>
  <si>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</si>
  <si>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</si>
  <si>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</si>
  <si>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</si>
  <si>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</si>
  <si>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</si>
  <si>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</si>
  <si>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</si>
  <si>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</si>
  <si>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</si>
  <si>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</si>
  <si>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</si>
  <si>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</si>
  <si>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</si>
  <si>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</si>
  <si>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</si>
  <si>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</si>
  <si>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</si>
  <si>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</si>
  <si>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</si>
  <si>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</si>
  <si>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</si>
  <si>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</si>
  <si>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</si>
  <si>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</si>
  <si>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</si>
  <si>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</si>
  <si>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</si>
  <si>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</si>
  <si>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</si>
  <si>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</si>
  <si>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</si>
  <si>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</si>
  <si>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</si>
  <si>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</si>
  <si>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</si>
  <si>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</si>
  <si>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</si>
  <si>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</si>
  <si>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</si>
  <si>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</si>
  <si>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</si>
  <si>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</si>
  <si>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</si>
  <si>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</si>
  <si>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</si>
  <si>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</si>
  <si>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</si>
  <si>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</si>
  <si>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</si>
  <si>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</si>
  <si>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</si>
  <si>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</si>
  <si>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</si>
  <si>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</si>
  <si>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</si>
  <si>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</si>
  <si>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</si>
  <si>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</si>
  <si>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</si>
  <si>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</si>
  <si>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</si>
  <si>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</si>
  <si>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</si>
  <si>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</si>
  <si>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</si>
  <si>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</si>
  <si>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</si>
  <si>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</si>
  <si>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</si>
  <si>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</si>
  <si>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</si>
  <si>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</si>
  <si>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</si>
  <si>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</si>
  <si>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</si>
  <si>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</si>
  <si>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</si>
  <si>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</si>
  <si>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</si>
  <si>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</si>
  <si>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</si>
  <si>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</si>
  <si>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</si>
  <si>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</si>
  <si>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</si>
  <si>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</si>
  <si>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</si>
  <si>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</si>
  <si>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</si>
  <si>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</si>
  <si>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</si>
  <si>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</si>
  <si>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</si>
  <si>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</si>
  <si>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</si>
  <si>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</si>
  <si>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</si>
  <si>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</si>
  <si>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</si>
  <si>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</si>
  <si>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</si>
  <si>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</si>
  <si>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</si>
  <si>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</si>
  <si>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</si>
  <si>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</si>
  <si>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</si>
  <si>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</si>
  <si>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</si>
  <si>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</si>
  <si>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</si>
  <si>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</si>
  <si>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</si>
  <si>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</si>
  <si>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</si>
  <si>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</si>
  <si>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</si>
  <si>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</si>
  <si>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</si>
  <si>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</si>
  <si>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</si>
  <si>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</si>
  <si>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</si>
  <si>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</si>
  <si>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</si>
  <si>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</si>
  <si>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</si>
  <si>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</si>
  <si>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</si>
  <si>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</si>
  <si>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</si>
  <si>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</si>
  <si>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</si>
  <si>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</si>
  <si>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</si>
  <si>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</si>
  <si>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</si>
  <si>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</si>
  <si>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</si>
  <si>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</si>
  <si>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</si>
  <si>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</si>
  <si>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</si>
  <si>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</si>
  <si>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</si>
  <si>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</si>
  <si>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</si>
  <si>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</si>
  <si>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</si>
  <si>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</si>
  <si>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</si>
  <si>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</si>
  <si>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</si>
  <si>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</si>
  <si>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</si>
  <si>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</si>
  <si>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</si>
  <si>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</si>
  <si>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</si>
  <si>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</si>
  <si>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</si>
  <si>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</si>
  <si>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</si>
  <si>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</si>
  <si>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</si>
  <si>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</si>
  <si>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</si>
  <si>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</si>
  <si>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</si>
  <si>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</si>
  <si>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</si>
  <si>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</si>
  <si>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</si>
  <si>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</si>
  <si>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</si>
  <si>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</si>
  <si>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</si>
  <si>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</si>
  <si>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</si>
  <si>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</si>
  <si>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</si>
  <si>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</si>
  <si>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</si>
  <si>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</si>
  <si>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</si>
  <si>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</si>
  <si>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</si>
  <si>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</si>
  <si>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</si>
  <si>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</si>
  <si>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</si>
  <si>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</si>
  <si>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</si>
  <si>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</si>
  <si>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</si>
  <si>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</si>
  <si>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</si>
  <si>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</si>
  <si>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</si>
  <si>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</si>
  <si>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</si>
  <si>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</si>
  <si>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</si>
  <si>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</si>
  <si>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</si>
  <si>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</si>
  <si>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</si>
  <si>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</si>
  <si>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</si>
  <si>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</si>
  <si>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</si>
  <si>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</si>
  <si>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</si>
  <si>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</si>
  <si>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</si>
  <si>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</si>
  <si>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</si>
  <si>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</si>
  <si>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</si>
  <si>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</si>
  <si>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</si>
  <si>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</si>
  <si>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</si>
  <si>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</si>
  <si>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</si>
  <si>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</si>
  <si>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</si>
  <si>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</si>
  <si>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</si>
  <si>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</si>
  <si>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</si>
  <si>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</si>
  <si>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</si>
  <si>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</si>
  <si>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</si>
  <si>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</si>
  <si>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</si>
  <si>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</si>
  <si>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</si>
  <si>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</si>
  <si>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</si>
  <si>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</si>
  <si>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</si>
  <si>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</si>
  <si>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</si>
  <si>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</si>
  <si>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</si>
  <si>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</si>
  <si>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</si>
  <si>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</si>
  <si>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</si>
  <si>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</si>
  <si>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</si>
  <si>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</si>
  <si>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</si>
  <si>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</si>
  <si>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</si>
  <si>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</si>
  <si>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</si>
  <si>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</si>
  <si>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</si>
  <si>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</si>
  <si>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</si>
  <si>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</si>
  <si>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</si>
  <si>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</si>
  <si>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</si>
  <si>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</si>
  <si>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</si>
  <si>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</si>
  <si>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</si>
  <si>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</si>
  <si>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</si>
  <si>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</si>
  <si>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</si>
  <si>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</si>
  <si>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</si>
  <si>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</si>
  <si>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</si>
  <si>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</si>
  <si>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</si>
  <si>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</si>
  <si>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</si>
  <si>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</si>
  <si>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</si>
  <si>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</si>
  <si>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</si>
  <si>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</si>
  <si>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</si>
  <si>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</si>
  <si>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</si>
  <si>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</si>
  <si>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</si>
  <si>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</si>
  <si>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</si>
  <si>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</si>
  <si>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</si>
  <si>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</si>
  <si>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</si>
  <si>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</si>
  <si>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</si>
  <si>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</si>
  <si>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</si>
  <si>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</si>
  <si>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</si>
  <si>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</si>
  <si>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</si>
  <si>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</si>
  <si>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</si>
  <si>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</si>
  <si>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</si>
  <si>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</si>
  <si>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</si>
  <si>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</si>
  <si>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</si>
  <si>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</si>
  <si>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</si>
  <si>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</si>
  <si>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</si>
  <si>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</si>
  <si>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</si>
  <si>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</si>
  <si>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</si>
  <si>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</si>
  <si>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</si>
  <si>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</si>
  <si>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</si>
  <si>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</si>
  <si>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</si>
  <si>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</si>
  <si>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</si>
  <si>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</si>
  <si>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</si>
  <si>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</si>
  <si>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</si>
  <si>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</si>
  <si>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</si>
  <si>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</si>
  <si>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</si>
  <si>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</si>
  <si>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</si>
  <si>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</si>
  <si>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</si>
  <si>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</si>
  <si>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</si>
  <si>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</si>
  <si>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</si>
  <si>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</si>
  <si>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</si>
  <si>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</si>
  <si>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</si>
  <si>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</si>
  <si>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</si>
  <si>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</si>
  <si>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</si>
  <si>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</si>
  <si>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</si>
  <si>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</si>
  <si>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</si>
  <si>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</si>
  <si>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</si>
  <si>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</si>
  <si>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</si>
  <si>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</si>
  <si>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</si>
  <si>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</si>
  <si>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</si>
  <si>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</si>
  <si>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</si>
  <si>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</si>
  <si>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</si>
  <si>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</si>
  <si>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</si>
  <si>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</si>
  <si>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</si>
  <si>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</si>
  <si>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</si>
  <si>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</si>
  <si>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</si>
  <si>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</si>
  <si>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</si>
  <si>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</si>
  <si>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</si>
  <si>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</si>
  <si>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</si>
  <si>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</si>
  <si>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</si>
  <si>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</si>
  <si>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</si>
  <si>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</si>
  <si>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</si>
  <si>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</si>
  <si>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</si>
  <si>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</si>
  <si>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</si>
  <si>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</si>
  <si>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</si>
  <si>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</si>
  <si>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</si>
  <si>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</si>
  <si>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</si>
  <si>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</si>
  <si>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</si>
  <si>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</si>
  <si>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</si>
  <si>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</si>
  <si>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</si>
  <si>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</si>
  <si>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</si>
  <si>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</si>
  <si>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</si>
  <si>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</si>
  <si>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</si>
  <si>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</si>
  <si>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</si>
  <si>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</si>
  <si>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</si>
  <si>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</si>
  <si>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</si>
  <si>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</si>
  <si>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</si>
  <si>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</si>
  <si>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</si>
  <si>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</si>
  <si>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</si>
  <si>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</si>
  <si>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</si>
  <si>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</si>
  <si>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</si>
  <si>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</si>
  <si>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</si>
  <si>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</si>
  <si>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</si>
  <si>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</si>
  <si>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</si>
  <si>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</si>
  <si>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</si>
  <si>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</si>
  <si>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</si>
  <si>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</si>
  <si>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</si>
  <si>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</si>
  <si>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</si>
  <si>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</si>
  <si>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</si>
  <si>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</si>
  <si>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</si>
  <si>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</si>
  <si>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</si>
  <si>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</si>
  <si>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</si>
  <si>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</si>
  <si>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</si>
  <si>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</si>
  <si>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</si>
  <si>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</si>
  <si>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</si>
  <si>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</si>
  <si>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</si>
  <si>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</si>
  <si>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</si>
  <si>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</si>
  <si>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</si>
  <si>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</si>
  <si>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</si>
  <si>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</si>
  <si>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</si>
  <si>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</si>
  <si>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</si>
  <si>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</si>
  <si>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</si>
  <si>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</si>
  <si>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</si>
  <si>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</si>
  <si>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</si>
  <si>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</si>
  <si>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</si>
  <si>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</si>
  <si>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</si>
  <si>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</si>
  <si>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</si>
  <si>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</si>
  <si>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</si>
  <si>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</si>
  <si>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</si>
  <si>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</si>
  <si>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</si>
  <si>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</si>
  <si>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</si>
  <si>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</si>
  <si>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</si>
  <si>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</si>
  <si>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</si>
  <si>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</si>
  <si>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</si>
  <si>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</si>
  <si>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</si>
  <si>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</si>
  <si>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</si>
  <si>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</si>
  <si>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</si>
  <si>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</si>
  <si>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</si>
  <si>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</si>
  <si>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</si>
  <si>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</si>
  <si>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</si>
  <si>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</si>
  <si>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</si>
  <si>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</si>
  <si>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</si>
  <si>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</si>
  <si>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</si>
  <si>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</si>
  <si>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</si>
  <si>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</si>
  <si>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</si>
  <si>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</si>
  <si>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</si>
  <si>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</si>
  <si>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</si>
  <si>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</si>
  <si>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</si>
  <si>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</si>
  <si>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</si>
  <si>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</si>
  <si>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</si>
  <si>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</si>
  <si>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</si>
  <si>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</si>
  <si>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</si>
  <si>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</si>
  <si>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</si>
  <si>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</si>
  <si>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</si>
  <si>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</si>
  <si>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</si>
  <si>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</si>
  <si>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</si>
  <si>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</si>
  <si>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</si>
  <si>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</si>
  <si>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</si>
  <si>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</si>
  <si>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</si>
  <si>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</si>
  <si>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</si>
  <si>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</si>
  <si>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</si>
  <si>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</si>
  <si>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</si>
  <si>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</si>
  <si>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</si>
  <si>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</si>
  <si>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</si>
  <si>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</si>
  <si>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</si>
  <si>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</si>
  <si>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</si>
  <si>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</si>
  <si>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</si>
  <si>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</si>
  <si>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</si>
  <si>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</si>
  <si>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</si>
  <si>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</si>
  <si>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</si>
  <si>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</si>
  <si>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</si>
  <si>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</si>
  <si>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</si>
  <si>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</si>
  <si>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</si>
  <si>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</si>
  <si>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</si>
  <si>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</si>
  <si>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</si>
  <si>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</si>
  <si>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</si>
  <si>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</si>
  <si>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</si>
  <si>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</si>
  <si>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</si>
  <si>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</si>
  <si>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</si>
  <si>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</si>
  <si>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</si>
  <si>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</si>
  <si>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</si>
  <si>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</si>
  <si>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</si>
  <si>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</si>
  <si>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</si>
  <si>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</si>
  <si>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</si>
  <si>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</si>
  <si>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</si>
  <si>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</si>
  <si>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</si>
  <si>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</si>
  <si>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</si>
  <si>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</si>
  <si>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</si>
  <si>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</si>
  <si>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</si>
  <si>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</si>
  <si>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</si>
  <si>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</si>
  <si>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</si>
  <si>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</si>
  <si>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</si>
  <si>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</si>
  <si>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</si>
  <si>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</si>
  <si>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</si>
  <si>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</si>
  <si>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</si>
  <si>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</si>
  <si>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</si>
  <si>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</si>
  <si>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</si>
  <si>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</si>
  <si>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</si>
  <si>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</si>
  <si>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</si>
  <si>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</si>
  <si>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</si>
  <si>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</si>
  <si>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</si>
  <si>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</si>
  <si>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</si>
  <si>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</si>
  <si>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</si>
  <si>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</si>
  <si>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</si>
  <si>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</si>
  <si>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</si>
  <si>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</si>
  <si>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</si>
  <si>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</si>
  <si>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</si>
  <si>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</si>
  <si>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</si>
  <si>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</si>
  <si>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</si>
  <si>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</si>
  <si>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</si>
  <si>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</si>
  <si>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</si>
  <si>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</si>
  <si>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</si>
  <si>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</si>
  <si>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</si>
  <si>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</si>
  <si>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</si>
  <si>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</si>
  <si>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</si>
  <si>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</si>
  <si>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</si>
  <si>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</si>
  <si>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</si>
  <si>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</si>
  <si>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</si>
  <si>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</si>
  <si>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</si>
  <si>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</si>
  <si>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</si>
  <si>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</si>
  <si>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</si>
  <si>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</si>
  <si>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</si>
  <si>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</si>
  <si>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</si>
  <si>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</si>
  <si>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</si>
  <si>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</si>
  <si>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</si>
  <si>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</si>
  <si>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</si>
  <si>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</si>
  <si>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</si>
  <si>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</si>
  <si>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</si>
  <si>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</si>
  <si>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</si>
  <si>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</si>
  <si>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</si>
  <si>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</si>
  <si>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</si>
  <si>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</si>
  <si>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</si>
  <si>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</si>
  <si>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</si>
  <si>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</si>
  <si>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</si>
  <si>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</si>
  <si>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</si>
  <si>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</si>
  <si>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</si>
  <si>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</si>
  <si>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</si>
  <si>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</si>
  <si>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</si>
  <si>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</si>
  <si>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</si>
  <si>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</si>
  <si>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</si>
  <si>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</si>
  <si>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</si>
  <si>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</si>
  <si>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</si>
  <si>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</si>
  <si>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</si>
  <si>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</si>
  <si>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</si>
  <si>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</si>
  <si>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</si>
  <si>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</si>
  <si>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</si>
  <si>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</si>
  <si>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</si>
  <si>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</si>
  <si>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</si>
  <si>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</si>
  <si>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</si>
  <si>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</si>
  <si>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</si>
  <si>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</si>
  <si>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</si>
  <si>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</si>
  <si>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</si>
  <si>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</si>
  <si>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</si>
  <si>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</si>
  <si>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</si>
  <si>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</si>
  <si>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</si>
  <si>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</si>
  <si>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</si>
  <si>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</si>
  <si>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</si>
  <si>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</si>
  <si>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</si>
  <si>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</si>
  <si>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</si>
  <si>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</si>
  <si>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</si>
  <si>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</si>
  <si>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</si>
  <si>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</si>
  <si>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</si>
  <si>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</si>
  <si>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</si>
  <si>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</si>
  <si>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</si>
  <si>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</si>
  <si>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</si>
  <si>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</si>
  <si>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</si>
  <si>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</si>
  <si>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</si>
  <si>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</si>
  <si>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</si>
  <si>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</si>
  <si>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</si>
  <si>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</si>
  <si>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</si>
  <si>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</si>
  <si>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</si>
  <si>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</si>
  <si>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</si>
  <si>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</si>
  <si>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</si>
  <si>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</si>
  <si>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</si>
  <si>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</si>
  <si>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</si>
  <si>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</si>
  <si>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</si>
  <si>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</si>
  <si>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</si>
  <si>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</si>
  <si>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</si>
  <si>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</si>
  <si>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</si>
  <si>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</si>
  <si>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</si>
  <si>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</si>
  <si>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</si>
  <si>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</si>
  <si>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</si>
  <si>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</si>
  <si>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</si>
  <si>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</si>
  <si>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</si>
  <si>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</si>
  <si>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</si>
  <si>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</si>
  <si>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</si>
  <si>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</si>
  <si>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</si>
  <si>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</si>
  <si>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</si>
  <si>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</si>
  <si>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</si>
  <si>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</si>
  <si>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</si>
  <si>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</si>
  <si>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</si>
  <si>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</si>
  <si>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</si>
  <si>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</si>
  <si>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</si>
  <si>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</si>
  <si>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</si>
  <si>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</si>
  <si>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</si>
  <si>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</si>
  <si>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</si>
  <si>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</si>
  <si>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</si>
  <si>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</si>
  <si>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</si>
  <si>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</si>
  <si>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</si>
  <si>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</si>
  <si>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</si>
  <si>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</si>
  <si>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</si>
  <si>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</si>
  <si>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</si>
  <si>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</si>
  <si>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</si>
  <si>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</si>
  <si>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</si>
  <si>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</si>
  <si>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</si>
  <si>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</si>
  <si>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</si>
  <si>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</si>
  <si>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</si>
  <si>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</si>
  <si>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</si>
  <si>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</si>
  <si>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</si>
  <si>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</si>
  <si>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</si>
  <si>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</si>
  <si>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</si>
  <si>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</si>
  <si>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</si>
  <si>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</si>
  <si>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</si>
  <si>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</si>
  <si>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</si>
  <si>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</si>
  <si>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</si>
  <si>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</si>
  <si>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</si>
  <si>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</si>
  <si>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</si>
  <si>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</si>
  <si>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</si>
  <si>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</si>
  <si>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</si>
  <si>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</si>
  <si>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</si>
  <si>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</si>
  <si>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</si>
  <si>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</si>
  <si>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</si>
  <si>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</si>
  <si>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</si>
  <si>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</si>
  <si>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</si>
  <si>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</si>
  <si>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</si>
  <si>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</si>
  <si>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</si>
  <si>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</si>
  <si>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</si>
  <si>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</si>
  <si>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</si>
  <si>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</si>
  <si>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</si>
  <si>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</si>
  <si>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</si>
  <si>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</si>
  <si>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</si>
  <si>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</si>
  <si>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</si>
  <si>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</si>
  <si>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</si>
  <si>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</si>
  <si>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</si>
  <si>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</si>
  <si>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</si>
  <si>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</si>
  <si>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</si>
  <si>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</si>
  <si>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</si>
  <si>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</si>
  <si>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</si>
  <si>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</si>
  <si>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</si>
  <si>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</si>
  <si>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</si>
  <si>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</si>
  <si>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</si>
  <si>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</si>
  <si>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</si>
  <si>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</si>
  <si>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</si>
  <si>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</si>
  <si>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</si>
  <si>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</si>
  <si>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</si>
  <si>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</si>
  <si>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</si>
  <si>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</si>
  <si>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</si>
  <si>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</si>
  <si>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</si>
  <si>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</si>
  <si>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</si>
  <si>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</si>
  <si>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</si>
  <si>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</si>
  <si>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</si>
  <si>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</si>
  <si>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</si>
  <si>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</si>
  <si>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</si>
  <si>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</si>
  <si>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</si>
  <si>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</si>
  <si>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</si>
  <si>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</si>
  <si>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</si>
  <si>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</si>
  <si>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</si>
  <si>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</si>
  <si>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</si>
  <si>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</si>
  <si>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</si>
  <si>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</si>
  <si>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</si>
  <si>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</si>
  <si>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</si>
  <si>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</si>
  <si>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</si>
  <si>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</si>
  <si>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</si>
  <si>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</si>
  <si>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</si>
  <si>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</si>
  <si>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</si>
  <si>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</si>
  <si>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</si>
  <si>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</si>
  <si>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</si>
  <si>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</si>
  <si>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</si>
  <si>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</si>
  <si>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</si>
  <si>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</si>
  <si>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</si>
  <si>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</si>
  <si>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</si>
  <si>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</si>
  <si>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</si>
  <si>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</si>
  <si>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</si>
  <si>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</si>
  <si>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</si>
  <si>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</si>
  <si>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</si>
  <si>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</si>
  <si>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</si>
  <si>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</si>
  <si>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</si>
  <si>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</si>
  <si>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</si>
  <si>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</si>
  <si>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</si>
  <si>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</si>
  <si>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</si>
  <si>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</si>
  <si>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</si>
  <si>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</si>
  <si>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</si>
  <si>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</si>
  <si>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</si>
  <si>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</si>
  <si>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</si>
  <si>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</si>
  <si>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</si>
  <si>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</si>
  <si>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</si>
  <si>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</si>
  <si>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</si>
  <si>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</si>
  <si>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</si>
  <si>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</si>
  <si>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</si>
  <si>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</si>
  <si>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</si>
  <si>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</si>
  <si>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</si>
  <si>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</si>
  <si>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</si>
  <si>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</si>
  <si>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</si>
  <si>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</si>
  <si>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</si>
  <si>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</si>
  <si>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</si>
  <si>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</si>
  <si>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</si>
  <si>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</si>
  <si>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</si>
  <si>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</si>
  <si>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</si>
  <si>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</si>
  <si>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</si>
  <si>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</si>
  <si>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</si>
  <si>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</si>
  <si>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</si>
  <si>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</si>
  <si>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</si>
  <si>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</si>
  <si>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</si>
  <si>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</si>
  <si>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</si>
  <si>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</si>
  <si>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</si>
  <si>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</si>
  <si>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</si>
  <si>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</si>
  <si>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</si>
  <si>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</si>
  <si>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</si>
  <si>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</si>
  <si>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</si>
  <si>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</si>
  <si>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</si>
  <si>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</si>
  <si>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</si>
  <si>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</si>
  <si>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</si>
  <si>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</si>
  <si>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</si>
  <si>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</si>
  <si>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</si>
  <si>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</si>
  <si>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</si>
  <si>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</si>
  <si>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</si>
  <si>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</si>
  <si>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</si>
  <si>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</si>
  <si>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</si>
  <si>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</si>
  <si>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</si>
  <si>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</si>
  <si>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</si>
  <si>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</si>
  <si>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</si>
  <si>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</si>
  <si>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</si>
  <si>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</si>
  <si>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</si>
  <si>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</si>
  <si>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</si>
  <si>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</si>
  <si>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</si>
  <si>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</si>
  <si>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</si>
  <si>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</si>
  <si>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</si>
  <si>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</si>
  <si>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</si>
  <si>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</si>
  <si>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</si>
  <si>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</si>
  <si>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</si>
  <si>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</si>
  <si>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</si>
  <si>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</si>
  <si>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</si>
  <si>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</si>
  <si>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</si>
  <si>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</si>
  <si>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</si>
  <si>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</si>
  <si>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</si>
  <si>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</si>
  <si>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</si>
  <si>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</si>
  <si>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</si>
  <si>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</si>
  <si>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</si>
  <si>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</si>
  <si>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</si>
  <si>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</si>
  <si>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</si>
  <si>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</si>
  <si>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</si>
  <si>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</si>
  <si>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</si>
  <si>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</si>
  <si>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</si>
  <si>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</si>
  <si>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</si>
  <si>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</si>
  <si>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</si>
  <si>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</si>
  <si>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</si>
  <si>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</si>
  <si>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</si>
  <si>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</si>
  <si>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</si>
  <si>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</si>
  <si>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</si>
  <si>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</si>
  <si>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</si>
  <si>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</si>
  <si>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</si>
  <si>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</si>
  <si>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</si>
  <si>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</si>
  <si>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</si>
  <si>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</si>
  <si>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</si>
  <si>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</si>
  <si>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</si>
  <si>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</si>
  <si>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</si>
  <si>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</si>
  <si>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</si>
  <si>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</si>
  <si>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</si>
  <si>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</si>
  <si>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</si>
  <si>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</si>
  <si>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</si>
  <si>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</si>
  <si>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</si>
  <si>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</si>
  <si>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</si>
  <si>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</si>
  <si>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</si>
  <si>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</si>
  <si>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</si>
  <si>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</si>
  <si>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</si>
  <si>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</si>
  <si>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</si>
  <si>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</si>
  <si>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</si>
  <si>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</si>
  <si>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</si>
  <si>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</si>
  <si>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</si>
  <si>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</si>
  <si>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</si>
  <si>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</si>
  <si>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</si>
  <si>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</si>
  <si>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</si>
  <si>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</si>
  <si>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</si>
  <si>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</si>
  <si>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</si>
  <si>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</si>
  <si>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</si>
  <si>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</si>
  <si>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</si>
  <si>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</si>
  <si>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</si>
  <si>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</si>
  <si>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</si>
  <si>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</si>
  <si>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</si>
  <si>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</si>
  <si>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</si>
  <si>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</si>
  <si>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</si>
  <si>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</si>
  <si>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</si>
  <si>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</si>
  <si>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</si>
  <si>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</si>
  <si>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</si>
  <si>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</si>
  <si>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</si>
  <si>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</si>
  <si>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</si>
  <si>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</si>
  <si>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</si>
  <si>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</si>
  <si>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</si>
  <si>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</si>
  <si>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</si>
  <si>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</si>
  <si>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</si>
  <si>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</si>
  <si>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</si>
  <si>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</si>
  <si>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</si>
  <si>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</si>
  <si>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</si>
  <si>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</si>
  <si>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</si>
  <si>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</si>
  <si>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</si>
  <si>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</si>
  <si>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</si>
  <si>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</si>
  <si>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</si>
  <si>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</si>
  <si>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</si>
  <si>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</si>
  <si>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</si>
  <si>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</si>
  <si>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</si>
  <si>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</si>
  <si>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</si>
  <si>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</si>
  <si>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</si>
  <si>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</si>
  <si>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</si>
  <si>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</si>
  <si>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</si>
  <si>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</si>
  <si>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</si>
  <si>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</si>
  <si>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</si>
  <si>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</si>
  <si>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</si>
  <si>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</si>
  <si>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</si>
  <si>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</si>
  <si>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</si>
  <si>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</si>
  <si>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</si>
  <si>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</si>
  <si>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</si>
  <si>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</si>
  <si>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</si>
  <si>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</si>
  <si>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</si>
  <si>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</si>
  <si>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</si>
  <si>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</si>
  <si>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</si>
  <si>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</si>
  <si>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</si>
  <si>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</si>
  <si>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</si>
  <si>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</si>
  <si>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</si>
  <si>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</si>
  <si>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</si>
  <si>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</si>
  <si>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</si>
  <si>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</si>
  <si>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</si>
  <si>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</si>
  <si>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</si>
  <si>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</si>
  <si>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</si>
  <si>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</si>
  <si>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</si>
  <si>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</si>
  <si>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</si>
  <si>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</si>
  <si>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</si>
  <si>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</si>
  <si>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</si>
  <si>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</si>
  <si>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</si>
  <si>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</si>
  <si>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</si>
  <si>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</si>
  <si>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</si>
  <si>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</si>
  <si>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</si>
  <si>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</si>
  <si>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</si>
  <si>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</si>
  <si>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</si>
  <si>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</si>
  <si>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</si>
  <si>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</si>
  <si>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</si>
  <si>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</si>
  <si>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</si>
  <si>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</si>
  <si>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</si>
  <si>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</si>
  <si>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</si>
  <si>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</si>
  <si>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</si>
  <si>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</si>
  <si>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</si>
  <si>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</si>
  <si>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</si>
  <si>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</si>
  <si>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</si>
  <si>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</si>
  <si>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</si>
  <si>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</si>
  <si>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</si>
  <si>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</si>
  <si>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</si>
  <si>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</si>
  <si>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</si>
  <si>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</si>
  <si>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</si>
  <si>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</si>
  <si>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</si>
  <si>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</si>
  <si>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</si>
  <si>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</si>
  <si>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</si>
  <si>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</si>
  <si>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</si>
  <si>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</si>
  <si>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</si>
  <si>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</si>
  <si>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</si>
  <si>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</si>
  <si>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</si>
  <si>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</si>
  <si>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</si>
  <si>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</si>
  <si>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</si>
  <si>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</si>
  <si>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</si>
  <si>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</si>
  <si>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</si>
  <si>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</si>
  <si>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</si>
  <si>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</si>
  <si>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</si>
  <si>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</si>
  <si>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</si>
  <si>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</si>
  <si>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</si>
  <si>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</si>
  <si>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</si>
  <si>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</si>
  <si>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</si>
  <si>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</si>
  <si>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</si>
  <si>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</si>
  <si>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</si>
  <si>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</si>
  <si>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</si>
  <si>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</si>
  <si>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</si>
  <si>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</si>
  <si>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</si>
  <si>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</si>
  <si>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</si>
  <si>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</si>
  <si>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</si>
  <si>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</si>
  <si>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</si>
  <si>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</si>
  <si>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</si>
  <si>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</si>
  <si>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</si>
  <si>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</si>
  <si>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</si>
  <si>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</si>
  <si>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</si>
  <si>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</si>
  <si>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</si>
  <si>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</si>
  <si>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</si>
  <si>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</si>
  <si>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</si>
  <si>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</si>
  <si>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</si>
  <si>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</si>
  <si>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</si>
  <si>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</si>
  <si>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</si>
  <si>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</si>
  <si>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</si>
  <si>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</si>
  <si>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</si>
  <si>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</si>
  <si>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</si>
  <si>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</si>
  <si>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</si>
  <si>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</si>
  <si>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</si>
  <si>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</si>
  <si>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</si>
  <si>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</si>
  <si>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</si>
  <si>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</si>
  <si>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</si>
  <si>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</si>
  <si>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</si>
  <si>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</si>
  <si>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</si>
  <si>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</si>
  <si>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</si>
  <si>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</si>
  <si>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</si>
  <si>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</si>
  <si>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</si>
  <si>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</si>
  <si>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</si>
  <si>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</si>
  <si>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</si>
  <si>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</si>
  <si>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</si>
  <si>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</si>
  <si>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</si>
  <si>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</si>
  <si>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</si>
  <si>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</si>
  <si>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</si>
  <si>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</si>
  <si>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</si>
  <si>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</si>
  <si>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</si>
  <si>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</si>
  <si>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</si>
  <si>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</si>
  <si>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</si>
  <si>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</si>
  <si>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</si>
  <si>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</si>
  <si>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</si>
  <si>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</si>
  <si>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</si>
  <si>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</si>
  <si>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</si>
  <si>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</si>
  <si>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</si>
  <si>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</si>
  <si>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</si>
  <si>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</si>
  <si>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</si>
  <si>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</si>
  <si>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</si>
  <si>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</si>
  <si>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</si>
  <si>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</si>
  <si>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</si>
  <si>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</si>
  <si>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</si>
  <si>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</si>
  <si>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</si>
  <si>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</si>
  <si>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</si>
  <si>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</si>
  <si>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</si>
  <si>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</si>
  <si>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</si>
  <si>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</si>
  <si>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</si>
  <si>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</si>
  <si>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</si>
  <si>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</si>
  <si>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</si>
  <si>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</si>
  <si>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</si>
  <si>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</si>
  <si>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</si>
  <si>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</si>
  <si>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</si>
  <si>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</si>
  <si>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</si>
  <si>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</si>
  <si>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</si>
  <si>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</si>
  <si>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</si>
  <si>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</si>
  <si>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</si>
  <si>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</si>
  <si>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</si>
  <si>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</si>
  <si>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</si>
  <si>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</si>
  <si>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</si>
  <si>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</si>
  <si>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</si>
  <si>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</si>
  <si>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</si>
  <si>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</si>
  <si>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</si>
  <si>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</si>
  <si>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</si>
  <si>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</si>
  <si>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</si>
  <si>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</si>
  <si>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</si>
  <si>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</si>
  <si>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</si>
  <si>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</si>
  <si>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</si>
  <si>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</si>
  <si>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</si>
  <si>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</si>
  <si>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</si>
  <si>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</si>
  <si>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</si>
  <si>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</si>
  <si>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</si>
  <si>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</si>
  <si>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</si>
  <si>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</si>
  <si>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</si>
  <si>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</si>
  <si>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</si>
  <si>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</si>
  <si>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</si>
  <si>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</si>
  <si>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</si>
  <si>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</si>
  <si>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</si>
  <si>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</si>
  <si>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</si>
  <si>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</si>
  <si>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</si>
  <si>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</si>
  <si>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</si>
  <si>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</si>
  <si>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</si>
  <si>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</si>
  <si>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</si>
  <si>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</si>
  <si>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</si>
  <si>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</si>
  <si>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</si>
  <si>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</si>
  <si>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</si>
  <si>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</si>
  <si>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</si>
  <si>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</si>
  <si>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</si>
  <si>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</si>
  <si>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</si>
  <si>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</si>
  <si>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</si>
  <si>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</si>
  <si>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</si>
  <si>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</si>
  <si>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</si>
  <si>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</si>
  <si>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</si>
  <si>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</si>
  <si>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</si>
  <si>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</si>
  <si>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</si>
  <si>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</si>
  <si>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</si>
  <si>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</si>
  <si>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</si>
  <si>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</si>
  <si>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</si>
  <si>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</si>
  <si>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</si>
  <si>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</si>
  <si>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</si>
  <si>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</si>
  <si>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</si>
  <si>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</si>
  <si>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</si>
  <si>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</si>
  <si>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</si>
  <si>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</si>
  <si>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</si>
  <si>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</si>
  <si>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</si>
  <si>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</si>
  <si>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</si>
  <si>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</si>
  <si>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</si>
  <si>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</si>
  <si>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</si>
  <si>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</si>
  <si>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</si>
  <si>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</si>
  <si>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</si>
  <si>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</si>
  <si>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</si>
  <si>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</si>
  <si>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</si>
  <si>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</si>
  <si>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</si>
  <si>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</si>
  <si>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</si>
  <si>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</si>
  <si>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</si>
  <si>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</si>
  <si>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</si>
  <si>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</si>
  <si>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</si>
  <si>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</si>
  <si>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</si>
  <si>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</si>
  <si>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</si>
  <si>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</si>
  <si>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</si>
  <si>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</si>
  <si>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</si>
  <si>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</si>
  <si>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</si>
  <si>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</si>
  <si>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</si>
  <si>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</si>
  <si>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</si>
  <si>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</si>
  <si>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</si>
  <si>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</si>
  <si>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</si>
  <si>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</si>
  <si>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</si>
  <si>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</si>
  <si>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</si>
  <si>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</si>
  <si>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</si>
  <si>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</si>
  <si>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</si>
  <si>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</si>
  <si>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</si>
  <si>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</si>
  <si>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</si>
  <si>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</si>
  <si>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</si>
  <si>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</si>
  <si>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</si>
  <si>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</si>
  <si>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</si>
  <si>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</si>
  <si>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</si>
  <si>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</si>
  <si>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</si>
  <si>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</si>
  <si>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</si>
  <si>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</si>
  <si>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</si>
  <si>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</si>
  <si>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</si>
  <si>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</si>
  <si>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</si>
  <si>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</si>
  <si>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</si>
  <si>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</si>
  <si>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</si>
  <si>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</si>
  <si>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</si>
  <si>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</si>
  <si>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</si>
  <si>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</si>
  <si>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</si>
  <si>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</si>
  <si>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</si>
  <si>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</si>
  <si>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</si>
  <si>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</si>
  <si>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</si>
  <si>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</si>
  <si>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</si>
  <si>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</si>
  <si>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</si>
  <si>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</si>
  <si>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</si>
  <si>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</si>
  <si>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</si>
  <si>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</si>
  <si>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</si>
  <si>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</si>
  <si>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</si>
  <si>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</si>
  <si>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</si>
  <si>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</si>
  <si>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</si>
  <si>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</si>
  <si>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</si>
  <si>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</si>
  <si>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</si>
  <si>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</si>
  <si>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</si>
  <si>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</si>
  <si>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</si>
  <si>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</si>
  <si>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</si>
  <si>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</si>
  <si>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</si>
  <si>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</si>
  <si>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</si>
  <si>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</si>
  <si>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</si>
  <si>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</si>
  <si>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</si>
  <si>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</si>
  <si>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</si>
  <si>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</si>
  <si>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</si>
  <si>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</si>
  <si>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</si>
  <si>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</si>
  <si>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</si>
  <si>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</si>
  <si>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</si>
  <si>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</si>
  <si>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</si>
  <si>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</si>
  <si>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</si>
  <si>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</si>
  <si>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</si>
  <si>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</si>
  <si>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</si>
  <si>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</si>
  <si>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</si>
  <si>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</si>
  <si>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</si>
  <si>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</si>
  <si>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</si>
  <si>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</si>
  <si>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</si>
  <si>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</si>
  <si>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</si>
  <si>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</si>
  <si>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</si>
  <si>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</si>
  <si>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</si>
  <si>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</si>
  <si>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</si>
  <si>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</si>
  <si>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</si>
  <si>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</si>
  <si>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</si>
  <si>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</si>
  <si>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</si>
  <si>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</si>
  <si>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</si>
  <si>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</si>
  <si>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</si>
  <si>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</si>
  <si>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</si>
  <si>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</si>
  <si>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</si>
  <si>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</si>
  <si>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</si>
  <si>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</si>
  <si>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</si>
  <si>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</si>
  <si>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</si>
  <si>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</si>
  <si>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</si>
  <si>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</si>
  <si>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</si>
  <si>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</si>
  <si>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</si>
  <si>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</si>
  <si>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</si>
  <si>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</si>
  <si>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</si>
  <si>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</si>
  <si>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</si>
  <si>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</si>
  <si>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</si>
  <si>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</si>
  <si>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</si>
  <si>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</si>
  <si>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</si>
  <si>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</si>
  <si>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</si>
  <si>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</si>
  <si>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</si>
  <si>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</si>
  <si>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</si>
  <si>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</si>
  <si>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</si>
  <si>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</si>
  <si>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</si>
  <si>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</si>
  <si>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</si>
  <si>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</si>
  <si>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</si>
  <si>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</si>
  <si>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</si>
  <si>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</si>
  <si>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</si>
  <si>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</si>
  <si>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</si>
  <si>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</si>
  <si>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</si>
  <si>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</si>
  <si>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</si>
  <si>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</si>
  <si>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</si>
  <si>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</si>
  <si>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</si>
  <si>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</si>
  <si>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</si>
  <si>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</si>
  <si>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</si>
  <si>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</si>
  <si>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</si>
  <si>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</si>
  <si>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</si>
  <si>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</si>
  <si>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</si>
  <si>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</si>
  <si>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</si>
  <si>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</si>
  <si>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</si>
  <si>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</si>
  <si>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</si>
  <si>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</si>
  <si>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</si>
  <si>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</si>
  <si>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</si>
  <si>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</si>
  <si>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</si>
  <si>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</si>
  <si>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</si>
  <si>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</si>
  <si>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</si>
  <si>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</si>
  <si>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</si>
  <si>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</si>
  <si>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</si>
  <si>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</si>
  <si>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</si>
  <si>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</si>
  <si>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</si>
  <si>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</si>
  <si>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</si>
  <si>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</si>
  <si>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</si>
  <si>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</si>
  <si>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</si>
  <si>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</si>
  <si>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</si>
  <si>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</si>
  <si>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</si>
  <si>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</si>
  <si>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</si>
  <si>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</si>
  <si>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</si>
  <si>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</si>
  <si>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</si>
  <si>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</si>
  <si>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</si>
  <si>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</si>
  <si>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</si>
  <si>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</si>
  <si>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</si>
  <si>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</si>
  <si>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</si>
  <si>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</si>
  <si>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</si>
  <si>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</si>
  <si>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</si>
  <si>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</si>
  <si>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</si>
  <si>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</si>
  <si>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</si>
  <si>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</si>
  <si>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</si>
  <si>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</si>
  <si>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</si>
  <si>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</si>
  <si>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</si>
  <si>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</si>
  <si>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</si>
  <si>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</si>
  <si>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</si>
  <si>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</si>
  <si>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</si>
  <si>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</si>
  <si>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</si>
  <si>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</si>
  <si>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</si>
  <si>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</si>
  <si>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</si>
  <si>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</si>
  <si>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</si>
  <si>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</si>
  <si>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</si>
  <si>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</si>
  <si>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</si>
  <si>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</si>
  <si>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</si>
  <si>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</si>
  <si>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</si>
  <si>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</si>
  <si>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</si>
  <si>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</si>
  <si>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</si>
  <si>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</si>
  <si>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</si>
  <si>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</si>
  <si>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</si>
  <si>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</si>
  <si>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</si>
  <si>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</si>
  <si>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</si>
  <si>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</si>
  <si>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</si>
  <si>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</si>
  <si>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</si>
  <si>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</si>
  <si>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</si>
  <si>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</si>
  <si>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</si>
  <si>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</si>
  <si>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</si>
  <si>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</si>
  <si>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</si>
  <si>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</si>
  <si>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</si>
  <si>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</si>
  <si>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</si>
  <si>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</si>
  <si>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</si>
  <si>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</si>
  <si>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</si>
  <si>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</si>
  <si>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</si>
  <si>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</si>
  <si>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</si>
  <si>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</si>
  <si>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</si>
  <si>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</si>
  <si>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</si>
  <si>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</si>
  <si>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</si>
  <si>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</si>
  <si>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</si>
  <si>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</si>
  <si>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</si>
  <si>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</si>
  <si>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</si>
  <si>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</si>
  <si>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</si>
  <si>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</si>
  <si>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</si>
  <si>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</si>
  <si>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</si>
  <si>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</si>
  <si>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</si>
  <si>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</si>
  <si>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</si>
  <si>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</si>
  <si>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</si>
  <si>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</si>
  <si>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</si>
  <si>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</si>
  <si>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</si>
  <si>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</si>
  <si>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</si>
  <si>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</si>
  <si>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</si>
  <si>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</si>
  <si>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</si>
  <si>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</si>
  <si>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</si>
  <si>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</si>
  <si>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</si>
  <si>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</si>
  <si>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</si>
  <si>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</si>
  <si>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</si>
  <si>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</si>
  <si>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</si>
  <si>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</si>
  <si>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</si>
  <si>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</si>
  <si>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</si>
  <si>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</si>
  <si>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</si>
  <si>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</si>
  <si>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</si>
  <si>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</si>
  <si>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</si>
  <si>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</si>
  <si>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</si>
  <si>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</si>
  <si>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</si>
  <si>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</si>
  <si>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</si>
  <si>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</si>
  <si>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</si>
  <si>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</si>
  <si>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</si>
  <si>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</si>
  <si>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</si>
  <si>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</si>
  <si>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</si>
  <si>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</si>
  <si>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</si>
  <si>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</si>
  <si>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</si>
  <si>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</si>
  <si>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</si>
  <si>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</si>
  <si>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</si>
  <si>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</si>
  <si>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</si>
  <si>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</si>
  <si>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</si>
  <si>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</si>
  <si>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</si>
  <si>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</si>
  <si>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</si>
  <si>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</si>
  <si>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</si>
  <si>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</si>
  <si>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</si>
  <si>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</si>
  <si>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</si>
  <si>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</si>
  <si>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</si>
  <si>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</si>
  <si>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</si>
  <si>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</si>
  <si>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</si>
  <si>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</si>
  <si>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</si>
  <si>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</si>
  <si>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</si>
  <si>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</si>
  <si>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</si>
  <si>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</si>
  <si>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</si>
  <si>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</si>
  <si>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</si>
  <si>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</si>
  <si>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</si>
  <si>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</si>
  <si>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</si>
  <si>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</si>
  <si>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</si>
  <si>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</si>
  <si>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</si>
  <si>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</si>
  <si>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</si>
  <si>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</si>
  <si>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</si>
  <si>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</si>
  <si>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</si>
  <si>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</si>
  <si>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</si>
  <si>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</si>
  <si>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</si>
  <si>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</si>
  <si>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</si>
  <si>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</si>
  <si>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</si>
  <si>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</si>
  <si>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</si>
  <si>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</si>
  <si>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</si>
  <si>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</si>
  <si>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</si>
  <si>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</si>
  <si>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</si>
  <si>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</si>
  <si>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</si>
  <si>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</si>
  <si>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</si>
  <si>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</si>
  <si>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</si>
  <si>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</si>
  <si>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</si>
  <si>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</si>
  <si>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</si>
  <si>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</si>
  <si>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</si>
  <si>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</si>
  <si>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</si>
  <si>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</si>
  <si>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</si>
  <si>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</si>
  <si>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</si>
  <si>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</si>
  <si>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</si>
  <si>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</si>
  <si>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</si>
  <si>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</si>
  <si>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</si>
  <si>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</si>
  <si>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</si>
  <si>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</si>
  <si>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</si>
  <si>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</si>
  <si>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</si>
  <si>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</si>
  <si>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</si>
  <si>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</si>
  <si>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</si>
  <si>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</si>
  <si>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</si>
  <si>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</si>
  <si>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</si>
  <si>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</si>
  <si>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</si>
  <si>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</si>
  <si>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</si>
  <si>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</si>
  <si>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</si>
  <si>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</si>
  <si>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</si>
  <si>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</si>
  <si>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</si>
  <si>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</si>
  <si>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</si>
  <si>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</si>
  <si>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</si>
  <si>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</si>
  <si>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</si>
  <si>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</si>
  <si>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</si>
  <si>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</si>
  <si>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</si>
  <si>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</si>
  <si>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</si>
  <si>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</si>
  <si>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</si>
  <si>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</si>
  <si>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</si>
  <si>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</si>
  <si>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</si>
  <si>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</si>
  <si>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</si>
  <si>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</si>
  <si>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</si>
  <si>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</si>
  <si>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</si>
  <si>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</si>
  <si>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</si>
  <si>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</si>
  <si>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</si>
  <si>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</si>
  <si>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</si>
  <si>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</si>
  <si>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</si>
  <si>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</si>
  <si>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</si>
  <si>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</si>
  <si>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</si>
  <si>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</si>
  <si>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</si>
  <si>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</si>
  <si>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</si>
  <si>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</si>
  <si>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</si>
  <si>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</si>
  <si>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</si>
  <si>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</si>
  <si>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</si>
  <si>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</si>
  <si>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</si>
  <si>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</si>
  <si>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</si>
  <si>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</si>
  <si>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</si>
  <si>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</si>
  <si>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</si>
  <si>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</si>
  <si>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</si>
  <si>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</si>
  <si>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</si>
  <si>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</si>
  <si>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</si>
  <si>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</si>
  <si>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</si>
  <si>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</si>
  <si>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</si>
  <si>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</si>
  <si>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</si>
  <si>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</si>
  <si>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</si>
  <si>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</si>
  <si>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</si>
  <si>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</si>
  <si>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</si>
  <si>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</si>
  <si>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</si>
  <si>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</si>
  <si>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</si>
  <si>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</si>
  <si>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</si>
  <si>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</si>
  <si>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</si>
  <si>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</si>
  <si>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</si>
  <si>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</si>
  <si>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</si>
  <si>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</si>
  <si>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</si>
  <si>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</si>
  <si>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</si>
  <si>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</si>
  <si>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</si>
  <si>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</si>
  <si>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</si>
  <si>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</si>
  <si>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</si>
  <si>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</si>
  <si>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</si>
  <si>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</si>
  <si>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</si>
  <si>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</si>
  <si>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</si>
  <si>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</si>
  <si>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</si>
  <si>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</si>
  <si>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</si>
  <si>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</si>
  <si>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</si>
  <si>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</si>
  <si>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</si>
  <si>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</si>
  <si>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</si>
  <si>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</si>
  <si>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</si>
  <si>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</si>
  <si>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</si>
  <si>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</si>
  <si>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</si>
  <si>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</si>
  <si>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</si>
  <si>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</si>
  <si>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</si>
  <si>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</si>
  <si>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</si>
  <si>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</si>
  <si>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</si>
  <si>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</si>
  <si>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</si>
  <si>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</si>
  <si>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</si>
  <si>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</si>
  <si>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</si>
  <si>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</si>
  <si>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</si>
  <si>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</si>
  <si>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</si>
  <si>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</si>
  <si>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</si>
  <si>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</si>
  <si>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</si>
  <si>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</si>
  <si>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</si>
  <si>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</si>
  <si>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</si>
  <si>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</si>
  <si>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</si>
  <si>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</si>
  <si>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</si>
  <si>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</si>
  <si>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</si>
  <si>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</si>
  <si>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</si>
  <si>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</si>
  <si>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</si>
  <si>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</si>
  <si>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</si>
  <si>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</si>
  <si>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</si>
  <si>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</si>
  <si>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</si>
  <si>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</si>
  <si>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</si>
  <si>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</si>
  <si>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</si>
  <si>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</si>
  <si>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</si>
  <si>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</si>
  <si>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</si>
  <si>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</si>
  <si>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</si>
  <si>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</si>
  <si>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</si>
  <si>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</si>
  <si>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</si>
  <si>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</si>
  <si>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</si>
  <si>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</si>
  <si>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</si>
  <si>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</si>
  <si>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</si>
  <si>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</si>
  <si>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</si>
  <si>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</si>
  <si>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</si>
  <si>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</si>
  <si>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</si>
  <si>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</si>
  <si>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</si>
  <si>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</si>
  <si>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</si>
  <si>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</si>
  <si>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</si>
  <si>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</si>
  <si>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</si>
  <si>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</si>
  <si>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</si>
  <si>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</si>
  <si>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</si>
  <si>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</si>
  <si>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</si>
  <si>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</si>
  <si>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</si>
  <si>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</si>
  <si>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</si>
  <si>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</si>
  <si>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</si>
  <si>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</si>
  <si>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</si>
  <si>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</si>
  <si>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</si>
  <si>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</si>
  <si>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</si>
  <si>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</si>
  <si>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</si>
  <si>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</si>
  <si>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</si>
  <si>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</si>
  <si>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</si>
  <si>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</si>
  <si>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</si>
  <si>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</si>
  <si>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</si>
  <si>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</si>
  <si>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</si>
  <si>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</si>
  <si>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</si>
  <si>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</si>
  <si>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</si>
  <si>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</si>
  <si>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</si>
  <si>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</si>
  <si>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</si>
  <si>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</si>
  <si>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</si>
  <si>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</si>
  <si>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</si>
  <si>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</si>
  <si>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</si>
  <si>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</si>
  <si>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</si>
  <si>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</si>
  <si>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</si>
  <si>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</si>
  <si>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</si>
  <si>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</si>
  <si>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</si>
  <si>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</si>
  <si>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</si>
  <si>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</si>
  <si>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</si>
  <si>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</si>
  <si>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</si>
  <si>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</si>
  <si>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</si>
  <si>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</si>
  <si>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</si>
  <si>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</si>
  <si>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</si>
  <si>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</si>
  <si>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</si>
  <si>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</si>
  <si>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</si>
  <si>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</si>
  <si>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</si>
  <si>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</si>
  <si>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</si>
  <si>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</si>
  <si>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</si>
  <si>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</si>
  <si>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</si>
  <si>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</si>
  <si>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</si>
  <si>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</si>
  <si>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</si>
  <si>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</si>
  <si>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</si>
  <si>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</si>
  <si>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</si>
  <si>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</si>
  <si>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</si>
  <si>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</si>
  <si>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</si>
  <si>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</si>
  <si>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</si>
  <si>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</si>
  <si>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</si>
  <si>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</si>
  <si>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</si>
  <si>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</si>
  <si>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</si>
  <si>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</si>
  <si>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</si>
  <si>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</si>
  <si>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</si>
  <si>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</si>
  <si>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</si>
  <si>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</si>
  <si>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</si>
  <si>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</si>
  <si>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</si>
  <si>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</si>
  <si>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</si>
  <si>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</si>
  <si>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</si>
  <si>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</si>
  <si>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</si>
  <si>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</si>
  <si>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</si>
  <si>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</si>
  <si>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</si>
  <si>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</si>
  <si>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</si>
  <si>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</si>
  <si>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</si>
  <si>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</si>
  <si>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</si>
  <si>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</si>
  <si>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</si>
  <si>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</si>
  <si>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</si>
  <si>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</si>
  <si>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</si>
  <si>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</si>
  <si>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</si>
  <si>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</si>
  <si>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</si>
  <si>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</si>
  <si>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</si>
  <si>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</si>
  <si>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</si>
  <si>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</si>
  <si>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</si>
  <si>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</si>
  <si>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</si>
  <si>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</si>
  <si>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</si>
  <si>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</si>
  <si>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</si>
  <si>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</si>
  <si>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</si>
  <si>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</si>
  <si>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</si>
  <si>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</si>
  <si>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</si>
  <si>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</si>
  <si>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</si>
  <si>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</si>
  <si>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</si>
  <si>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</si>
  <si>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</si>
  <si>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</si>
  <si>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</si>
  <si>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</si>
  <si>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</si>
  <si>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</si>
  <si>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</si>
  <si>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</si>
  <si>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</si>
  <si>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</si>
  <si>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</si>
  <si>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</si>
  <si>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</si>
  <si>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</si>
  <si>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</si>
  <si>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</si>
  <si>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</si>
  <si>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</si>
  <si>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</si>
  <si>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</si>
  <si>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</si>
  <si>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</si>
  <si>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</si>
  <si>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</si>
  <si>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</si>
  <si>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</si>
  <si>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</si>
  <si>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</si>
  <si>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</si>
  <si>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</si>
  <si>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</si>
  <si>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</si>
  <si>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</si>
  <si>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</si>
  <si>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</si>
  <si>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</si>
  <si>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</si>
  <si>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</si>
  <si>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</si>
  <si>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</si>
  <si>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</si>
  <si>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</si>
  <si>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</si>
  <si>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</si>
  <si>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</si>
  <si>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</si>
  <si>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</si>
  <si>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</si>
  <si>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</si>
  <si>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</si>
  <si>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</si>
  <si>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</si>
  <si>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</si>
  <si>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</si>
  <si>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</si>
  <si>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</si>
  <si>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</si>
  <si>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</si>
  <si>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</si>
  <si>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</si>
  <si>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</si>
  <si>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</si>
  <si>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</si>
  <si>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</si>
  <si>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</si>
  <si>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</si>
  <si>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</si>
  <si>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</si>
  <si>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</si>
  <si>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</si>
  <si>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</si>
  <si>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</si>
  <si>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</si>
  <si>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</si>
  <si>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</si>
  <si>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</si>
  <si>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</si>
  <si>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</si>
  <si>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</si>
  <si>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</si>
  <si>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</si>
  <si>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</si>
  <si>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</si>
  <si>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</si>
  <si>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</si>
  <si>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</si>
  <si>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</si>
  <si>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</si>
  <si>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</si>
  <si>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</si>
  <si>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</si>
  <si>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</si>
  <si>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</si>
  <si>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</si>
  <si>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</si>
  <si>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</si>
  <si>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</si>
  <si>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</si>
  <si>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</si>
  <si>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</si>
  <si>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</si>
  <si>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</si>
  <si>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</si>
  <si>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</si>
  <si>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</si>
  <si>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</si>
  <si>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</si>
  <si>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</si>
  <si>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</si>
  <si>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</si>
  <si>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</si>
  <si>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</si>
  <si>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</si>
  <si>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</si>
  <si>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</si>
  <si>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</si>
  <si>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</si>
  <si>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</si>
  <si>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</si>
  <si>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</si>
  <si>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</si>
  <si>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</si>
  <si>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</si>
  <si>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</si>
  <si>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</si>
  <si>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</si>
  <si>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</si>
  <si>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</si>
  <si>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</si>
  <si>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</si>
  <si>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</si>
  <si>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</si>
  <si>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</si>
  <si>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</si>
  <si>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</si>
  <si>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</si>
  <si>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</si>
  <si>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</si>
  <si>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</si>
  <si>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</si>
  <si>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</si>
  <si>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</si>
  <si>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</si>
  <si>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</si>
  <si>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</si>
  <si>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</si>
  <si>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</si>
  <si>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</si>
  <si>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</si>
  <si>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</si>
  <si>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</si>
  <si>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</si>
  <si>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</si>
  <si>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</si>
  <si>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</si>
  <si>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</si>
  <si>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</si>
  <si>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</si>
  <si>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</si>
  <si>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</si>
  <si>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</si>
  <si>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</si>
  <si>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</si>
  <si>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</si>
  <si>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</si>
  <si>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</si>
  <si>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</si>
  <si>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</si>
  <si>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</si>
  <si>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</si>
  <si>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</si>
  <si>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</si>
  <si>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</si>
  <si>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</si>
  <si>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</si>
  <si>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</si>
  <si>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</si>
  <si>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</si>
  <si>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</si>
  <si>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</si>
  <si>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</si>
  <si>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</si>
  <si>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</si>
  <si>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</si>
  <si>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</si>
  <si>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</si>
  <si>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</si>
  <si>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</si>
  <si>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</si>
  <si>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</si>
  <si>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</si>
  <si>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</si>
  <si>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</si>
  <si>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</si>
  <si>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</si>
  <si>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</si>
  <si>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</si>
  <si>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</si>
  <si>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</si>
  <si>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</si>
  <si>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</si>
  <si>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</si>
  <si>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</si>
  <si>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</si>
  <si>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</si>
  <si>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</si>
  <si>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</si>
  <si>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</si>
  <si>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</si>
  <si>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</si>
  <si>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</si>
  <si>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</si>
  <si>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</si>
  <si>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</si>
  <si>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</si>
  <si>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</si>
  <si>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</si>
  <si>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</si>
  <si>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</si>
  <si>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</si>
  <si>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</si>
  <si>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</si>
  <si>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</si>
  <si>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</si>
  <si>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</si>
  <si>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</si>
  <si>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</si>
  <si>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</si>
  <si>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</si>
  <si>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</si>
  <si>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</si>
  <si>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</si>
  <si>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</si>
  <si>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</si>
  <si>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</si>
  <si>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</si>
  <si>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</si>
  <si>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</si>
  <si>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</si>
  <si>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</si>
  <si>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</si>
  <si>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</si>
  <si>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</si>
  <si>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</si>
  <si>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</si>
  <si>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</si>
  <si>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</si>
  <si>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</si>
  <si>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</si>
  <si>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</si>
  <si>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</si>
  <si>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</si>
  <si>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</si>
  <si>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</si>
  <si>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</si>
  <si>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</si>
  <si>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</si>
  <si>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</si>
  <si>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</si>
  <si>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</si>
  <si>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</si>
  <si>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</si>
  <si>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</si>
  <si>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</si>
  <si>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</si>
  <si>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</si>
  <si>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</si>
  <si>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</si>
  <si>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</si>
  <si>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</si>
  <si>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</si>
  <si>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</si>
  <si>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</si>
  <si>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</si>
  <si>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</si>
  <si>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</si>
  <si>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</si>
  <si>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</si>
  <si>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</si>
  <si>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</si>
  <si>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</si>
  <si>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</si>
  <si>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</si>
  <si>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</si>
  <si>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</si>
  <si>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</si>
  <si>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</si>
  <si>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</si>
  <si>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</si>
  <si>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</si>
  <si>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</si>
  <si>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</si>
  <si>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</si>
  <si>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</si>
  <si>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</si>
  <si>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</si>
  <si>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</si>
  <si>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</si>
  <si>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</si>
  <si>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</si>
  <si>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</si>
  <si>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</si>
  <si>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</si>
  <si>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</si>
  <si>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</si>
  <si>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</si>
  <si>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</si>
  <si>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</si>
  <si>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</si>
  <si>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</si>
  <si>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</si>
  <si>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</si>
  <si>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</si>
  <si>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</si>
  <si>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</si>
  <si>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</si>
  <si>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</si>
  <si>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</si>
  <si>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</si>
  <si>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</si>
  <si>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</si>
  <si>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</si>
  <si>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</si>
  <si>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</si>
  <si>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</si>
  <si>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</si>
  <si>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</si>
  <si>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</si>
  <si>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</si>
  <si>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</si>
  <si>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</si>
  <si>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</si>
  <si>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</si>
  <si>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</si>
  <si>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</si>
  <si>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</si>
  <si>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</si>
  <si>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</si>
  <si>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</si>
  <si>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</si>
  <si>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</si>
  <si>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</si>
  <si>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</si>
  <si>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</si>
  <si>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</si>
  <si>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</si>
  <si>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</si>
  <si>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</si>
  <si>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</si>
  <si>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</si>
  <si>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</si>
  <si>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</si>
  <si>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</si>
  <si>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</si>
  <si>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</si>
  <si>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</si>
  <si>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</si>
  <si>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</si>
  <si>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</si>
  <si>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</si>
  <si>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</si>
  <si>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</si>
  <si>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</si>
  <si>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</si>
  <si>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</si>
  <si>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</si>
  <si>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</si>
  <si>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</si>
  <si>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</si>
  <si>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</si>
  <si>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</si>
  <si>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</si>
  <si>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</si>
  <si>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</si>
  <si>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</si>
  <si>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</si>
  <si>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</si>
  <si>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</si>
  <si>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</si>
  <si>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</si>
  <si>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</si>
  <si>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</si>
  <si>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</si>
  <si>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</si>
  <si>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</si>
  <si>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</si>
  <si>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</si>
  <si>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</si>
  <si>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</si>
  <si>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</si>
  <si>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</si>
  <si>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</si>
  <si>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</si>
  <si>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</si>
  <si>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</si>
  <si>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</si>
  <si>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</si>
  <si>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</si>
  <si>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</si>
  <si>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</si>
  <si>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</si>
  <si>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</si>
  <si>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</si>
  <si>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</si>
  <si>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</si>
  <si>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</si>
  <si>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</si>
  <si>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</si>
  <si>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</si>
  <si>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</si>
  <si>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</si>
  <si>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</si>
  <si>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</si>
  <si>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</si>
  <si>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</si>
  <si>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</si>
  <si>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</si>
  <si>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</si>
  <si>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</si>
  <si>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</si>
  <si>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</si>
  <si>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</si>
  <si>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</si>
  <si>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</si>
  <si>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</si>
  <si>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</si>
  <si>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</si>
  <si>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</si>
  <si>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</si>
  <si>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</si>
  <si>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</si>
  <si>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</si>
  <si>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</si>
  <si>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</si>
  <si>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</si>
  <si>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</si>
  <si>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</si>
  <si>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</si>
  <si>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</si>
  <si>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</si>
  <si>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</si>
  <si>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</si>
  <si>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</si>
  <si>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</si>
  <si>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</si>
  <si>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</si>
  <si>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</si>
  <si>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</si>
  <si>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</si>
  <si>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</si>
  <si>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</si>
  <si>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</si>
  <si>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</si>
  <si>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</si>
  <si>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</si>
  <si>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</si>
  <si>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</si>
  <si>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</si>
  <si>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</si>
  <si>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</si>
  <si>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</si>
  <si>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</si>
  <si>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</si>
  <si>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</si>
  <si>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</si>
  <si>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</si>
  <si>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</si>
  <si>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</si>
  <si>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</si>
  <si>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</si>
  <si>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</si>
  <si>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</si>
  <si>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</si>
  <si>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</si>
  <si>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</si>
  <si>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</si>
  <si>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</si>
  <si>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</si>
  <si>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</si>
  <si>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</si>
  <si>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</si>
  <si>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</si>
  <si>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</si>
  <si>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</si>
  <si>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</si>
  <si>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</si>
  <si>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</si>
  <si>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</si>
  <si>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</si>
  <si>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</si>
  <si>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</si>
  <si>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</si>
  <si>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</si>
  <si>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</si>
  <si>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</si>
  <si>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</si>
  <si>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</si>
  <si>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</si>
  <si>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</si>
  <si>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</si>
  <si>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</si>
  <si>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</si>
  <si>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</si>
  <si>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</si>
  <si>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</si>
  <si>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</si>
  <si>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</si>
  <si>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</si>
  <si>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</si>
  <si>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</si>
  <si>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</si>
  <si>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</si>
  <si>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</si>
  <si>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</si>
  <si>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</si>
  <si>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</si>
  <si>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</si>
  <si>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</si>
  <si>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</si>
  <si>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</si>
  <si>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</si>
  <si>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</si>
  <si>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</si>
  <si>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</si>
  <si>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</si>
  <si>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</si>
  <si>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</si>
  <si>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</si>
  <si>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</si>
  <si>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</si>
  <si>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</si>
  <si>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</si>
  <si>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</si>
  <si>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</si>
  <si>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</si>
  <si>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</si>
  <si>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</si>
  <si>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</si>
  <si>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</si>
  <si>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</si>
  <si>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</si>
  <si>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</si>
  <si>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</si>
  <si>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</si>
  <si>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</si>
  <si>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</si>
  <si>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</si>
  <si>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</si>
  <si>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</si>
  <si>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</si>
  <si>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</si>
  <si>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</si>
  <si>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</si>
  <si>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</si>
  <si>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</si>
  <si>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</si>
  <si>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</si>
  <si>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</si>
  <si>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</si>
  <si>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</si>
  <si>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</si>
  <si>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</si>
  <si>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</si>
  <si>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</si>
  <si>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</si>
  <si>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</si>
  <si>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</si>
  <si>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</si>
  <si>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</si>
  <si>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</si>
  <si>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</si>
  <si>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</si>
  <si>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</si>
  <si>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</si>
  <si>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</si>
  <si>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</si>
  <si>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</si>
  <si>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</si>
  <si>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</si>
  <si>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</si>
  <si>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</si>
  <si>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</si>
  <si>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</si>
  <si>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</si>
  <si>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</si>
  <si>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</si>
  <si>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</si>
  <si>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</si>
  <si>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</si>
  <si>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</si>
  <si>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</si>
  <si>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</si>
  <si>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</si>
  <si>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</si>
  <si>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</si>
  <si>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</si>
  <si>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</si>
  <si>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</si>
  <si>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</si>
  <si>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</si>
  <si>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</si>
  <si>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</si>
  <si>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</si>
  <si>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</si>
  <si>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</si>
  <si>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</si>
  <si>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</si>
  <si>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</si>
  <si>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</si>
  <si>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</si>
  <si>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</si>
  <si>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</si>
  <si>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</si>
  <si>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</si>
  <si>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</si>
  <si>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</si>
  <si>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</si>
  <si>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</si>
  <si>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</si>
  <si>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</si>
  <si>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</si>
  <si>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</si>
  <si>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</si>
  <si>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</si>
  <si>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</si>
  <si>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</si>
  <si>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</si>
  <si>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</si>
  <si>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</si>
  <si>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</si>
  <si>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</si>
  <si>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</si>
  <si>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</si>
  <si>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</si>
  <si>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</si>
  <si>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</si>
  <si>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</si>
  <si>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</si>
  <si>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</si>
  <si>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</si>
  <si>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</si>
  <si>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</si>
  <si>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</si>
  <si>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</si>
  <si>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</si>
  <si>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</si>
  <si>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</si>
  <si>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</si>
  <si>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</si>
  <si>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</si>
  <si>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</si>
  <si>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</si>
  <si>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</si>
  <si>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</si>
  <si>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</si>
  <si>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</si>
  <si>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</si>
  <si>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</si>
  <si>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</si>
  <si>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</si>
  <si>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</si>
  <si>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</si>
  <si>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</si>
  <si>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</si>
  <si>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</si>
  <si>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</si>
  <si>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</si>
  <si>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</si>
  <si>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</si>
  <si>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</si>
  <si>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</si>
  <si>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</si>
  <si>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</si>
  <si>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</si>
  <si>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</si>
  <si>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</si>
  <si>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</si>
  <si>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</si>
  <si>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</si>
  <si>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</si>
  <si>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</si>
  <si>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</si>
  <si>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</si>
  <si>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</si>
  <si>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</si>
  <si>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</si>
  <si>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</si>
  <si>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</si>
  <si>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</si>
  <si>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</si>
  <si>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</si>
  <si>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</si>
  <si>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</si>
  <si>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</si>
  <si>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</si>
  <si>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</si>
  <si>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</si>
  <si>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</si>
  <si>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</si>
  <si>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</si>
  <si>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</si>
  <si>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</si>
  <si>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</si>
  <si>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</si>
  <si>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</si>
  <si>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</si>
  <si>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</si>
  <si>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</si>
  <si>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</si>
  <si>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</si>
  <si>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</si>
  <si>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</si>
  <si>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</si>
  <si>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</si>
  <si>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</si>
  <si>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</si>
  <si>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</si>
  <si>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</si>
  <si>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</si>
  <si>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</si>
  <si>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</si>
  <si>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</si>
  <si>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</si>
  <si>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</si>
  <si>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</si>
  <si>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</si>
  <si>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</si>
  <si>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</si>
  <si>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</si>
  <si>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</si>
  <si>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</si>
  <si>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</si>
  <si>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</si>
  <si>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</si>
  <si>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</si>
  <si>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</si>
  <si>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</si>
  <si>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</si>
  <si>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</si>
  <si>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</si>
  <si>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</si>
  <si>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</si>
  <si>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</si>
  <si>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</si>
  <si>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</si>
  <si>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</si>
  <si>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</si>
  <si>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</si>
  <si>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</si>
  <si>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</si>
  <si>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</si>
  <si>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</si>
  <si>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</si>
  <si>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</si>
  <si>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</si>
  <si>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</si>
  <si>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</si>
  <si>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</si>
  <si>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</si>
  <si>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</si>
  <si>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</si>
  <si>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</si>
  <si>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</si>
  <si>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</si>
  <si>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</si>
  <si>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</si>
  <si>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</si>
  <si>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</si>
  <si>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</si>
  <si>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</si>
  <si>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</si>
  <si>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</si>
  <si>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</si>
  <si>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</si>
  <si>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</si>
  <si>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</si>
  <si>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</si>
  <si>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</si>
  <si>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</si>
  <si>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</si>
  <si>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</si>
  <si>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</si>
  <si>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</si>
  <si>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</si>
  <si>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</si>
  <si>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</si>
  <si>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</si>
  <si>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</si>
  <si>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</si>
  <si>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</si>
  <si>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</si>
  <si>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</si>
  <si>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</si>
  <si>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</si>
  <si>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</si>
  <si>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</si>
  <si>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</si>
  <si>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</si>
  <si>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</si>
  <si>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</si>
  <si>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</si>
  <si>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</si>
  <si>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</si>
  <si>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</si>
  <si>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</si>
  <si>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</si>
  <si>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</si>
  <si>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</si>
  <si>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</si>
  <si>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</si>
  <si>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</si>
  <si>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</si>
  <si>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</si>
  <si>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</si>
  <si>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</si>
  <si>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</si>
  <si>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</si>
  <si>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</si>
  <si>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</si>
  <si>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</si>
  <si>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</si>
  <si>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</si>
  <si>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</si>
  <si>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</si>
  <si>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</si>
  <si>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</si>
  <si>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</si>
  <si>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</si>
  <si>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</si>
  <si>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</si>
  <si>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</si>
  <si>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</si>
  <si>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</si>
  <si>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</si>
  <si>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</si>
  <si>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</si>
  <si>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</si>
  <si>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</si>
  <si>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</si>
  <si>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</si>
  <si>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</si>
  <si>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</si>
  <si>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</si>
  <si>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</si>
  <si>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</si>
  <si>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</si>
  <si>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</si>
  <si>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</si>
  <si>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</si>
  <si>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</si>
  <si>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</si>
  <si>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</si>
  <si>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</si>
  <si>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</si>
  <si>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</si>
  <si>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</si>
  <si>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</si>
  <si>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</si>
  <si>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</si>
  <si>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</si>
  <si>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</si>
  <si>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</si>
  <si>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</si>
  <si>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</si>
  <si>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</si>
  <si>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</si>
  <si>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</si>
  <si>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</si>
  <si>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</si>
  <si>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</si>
  <si>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</si>
  <si>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</si>
  <si>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</si>
  <si>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</si>
  <si>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</si>
  <si>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</si>
  <si>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</si>
  <si>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</si>
  <si>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</si>
  <si>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</si>
  <si>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</si>
  <si>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</si>
  <si>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</si>
  <si>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</si>
  <si>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</si>
  <si>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</si>
  <si>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</si>
  <si>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</si>
  <si>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</si>
  <si>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</si>
  <si>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</si>
  <si>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</si>
  <si>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</si>
  <si>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</si>
  <si>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</si>
  <si>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</si>
  <si>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</si>
  <si>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</si>
  <si>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</si>
  <si>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</si>
  <si>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</si>
  <si>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</si>
  <si>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</si>
  <si>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</si>
  <si>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</si>
  <si>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</si>
  <si>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</si>
  <si>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</si>
  <si>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</si>
  <si>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</si>
  <si>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</si>
  <si>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</si>
  <si>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</si>
  <si>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</si>
  <si>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</si>
  <si>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</si>
  <si>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</si>
  <si>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</si>
  <si>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</si>
  <si>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</si>
  <si>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</si>
  <si>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</si>
  <si>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</si>
  <si>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</si>
  <si>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</si>
  <si>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</si>
  <si>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</si>
  <si>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</si>
  <si>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</si>
  <si>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</si>
  <si>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</si>
  <si>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</si>
  <si>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</si>
  <si>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</si>
  <si>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</si>
  <si>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</si>
  <si>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</si>
  <si>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</si>
  <si>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</si>
  <si>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</si>
  <si>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</si>
  <si>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</si>
  <si>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</si>
  <si>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</si>
  <si>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</si>
  <si>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</si>
  <si>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</si>
  <si>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</si>
  <si>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</si>
  <si>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</si>
  <si>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</si>
  <si>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</si>
  <si>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</si>
  <si>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</si>
  <si>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</si>
  <si>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</si>
  <si>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</si>
  <si>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</si>
  <si>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</si>
  <si>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</si>
  <si>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</si>
  <si>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</si>
  <si>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</si>
  <si>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</si>
  <si>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</si>
  <si>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</si>
  <si>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</si>
  <si>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</si>
  <si>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</si>
  <si>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</si>
  <si>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</si>
  <si>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</si>
  <si>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</si>
  <si>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</si>
  <si>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</si>
  <si>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</si>
  <si>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</si>
  <si>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</si>
  <si>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</si>
  <si>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</si>
  <si>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</si>
  <si>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</si>
  <si>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</si>
  <si>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</si>
  <si>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</si>
  <si>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</si>
  <si>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</si>
  <si>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</si>
  <si>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</si>
  <si>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</si>
  <si>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</si>
  <si>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</si>
  <si>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</si>
  <si>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</si>
  <si>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</si>
  <si>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</si>
  <si>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</si>
  <si>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</si>
  <si>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</si>
  <si>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</si>
  <si>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</si>
  <si>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</si>
  <si>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</si>
  <si>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</si>
  <si>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</si>
  <si>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</si>
  <si>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</si>
  <si>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</si>
  <si>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</si>
  <si>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</si>
  <si>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</si>
  <si>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</si>
  <si>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</si>
  <si>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</si>
  <si>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</si>
  <si>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</si>
  <si>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</si>
  <si>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</si>
  <si>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</si>
  <si>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</si>
  <si>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</si>
  <si>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</si>
  <si>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</si>
  <si>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</si>
  <si>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</si>
  <si>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</si>
  <si>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</si>
  <si>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</si>
  <si>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</si>
  <si>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</si>
  <si>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</si>
  <si>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</si>
  <si>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</si>
  <si>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</si>
  <si>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</si>
  <si>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</si>
  <si>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</si>
  <si>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</si>
  <si>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</si>
  <si>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</si>
  <si>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</si>
  <si>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</si>
  <si>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</si>
  <si>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</si>
  <si>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</si>
  <si>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</si>
  <si>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</si>
  <si>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</si>
  <si>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</si>
  <si>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</si>
  <si>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</si>
  <si>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</si>
  <si>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</si>
  <si>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</si>
  <si>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</si>
  <si>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</si>
  <si>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</si>
  <si>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</si>
  <si>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</si>
  <si>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</si>
  <si>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</si>
  <si>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</si>
  <si>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</si>
  <si>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</si>
  <si>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</si>
  <si>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</si>
  <si>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</si>
  <si>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</si>
  <si>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</si>
  <si>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</si>
  <si>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</si>
  <si>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</si>
  <si>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</si>
  <si>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</si>
  <si>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</si>
  <si>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</si>
  <si>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</si>
  <si>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</si>
  <si>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</si>
  <si>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</si>
  <si>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</si>
  <si>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</si>
  <si>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</si>
  <si>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</si>
  <si>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</si>
  <si>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</si>
  <si>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</si>
  <si>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</si>
  <si>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</si>
  <si>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</si>
  <si>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</si>
  <si>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</si>
  <si>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</si>
  <si>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</si>
  <si>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</si>
  <si>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</si>
  <si>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</si>
  <si>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</si>
  <si>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</si>
  <si>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</si>
  <si>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</si>
  <si>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</si>
  <si>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</si>
  <si>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</si>
  <si>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</si>
  <si>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</si>
  <si>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</si>
  <si>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</si>
  <si>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</si>
  <si>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</si>
  <si>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</si>
  <si>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</si>
  <si>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</si>
  <si>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</si>
  <si>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</si>
  <si>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</si>
  <si>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</si>
  <si>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</si>
  <si>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</si>
  <si>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</si>
  <si>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</si>
  <si>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</si>
  <si>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</si>
  <si>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</si>
  <si>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</si>
  <si>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</si>
  <si>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</si>
  <si>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</si>
  <si>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</si>
  <si>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</si>
  <si>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</si>
  <si>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</si>
  <si>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</si>
  <si>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</si>
  <si>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</si>
  <si>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</si>
  <si>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</si>
  <si>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</si>
  <si>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</si>
  <si>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</si>
  <si>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</si>
  <si>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</si>
  <si>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</si>
  <si>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</si>
  <si>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</si>
  <si>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</si>
  <si>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</si>
  <si>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</si>
  <si>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</si>
  <si>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</si>
  <si>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</si>
  <si>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</si>
  <si>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</si>
  <si>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</si>
  <si>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</si>
  <si>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</si>
  <si>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</si>
  <si>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</si>
  <si>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</si>
  <si>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</si>
  <si>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</si>
  <si>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</si>
  <si>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</si>
  <si>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</si>
  <si>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</si>
  <si>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</si>
  <si>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</si>
  <si>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</si>
  <si>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</si>
  <si>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</si>
  <si>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</si>
  <si>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</si>
  <si>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</si>
  <si>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</si>
  <si>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</si>
  <si>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</si>
  <si>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</si>
  <si>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</si>
  <si>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</si>
  <si>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</si>
  <si>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</si>
  <si>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</si>
  <si>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</si>
  <si>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</si>
  <si>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</si>
  <si>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</si>
  <si>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</si>
  <si>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</si>
  <si>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</si>
  <si>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</si>
  <si>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</si>
  <si>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</si>
  <si>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</si>
  <si>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</si>
  <si>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</si>
  <si>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</si>
  <si>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</si>
  <si>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</si>
  <si>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</si>
  <si>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</si>
  <si>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</si>
  <si>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</si>
  <si>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</si>
  <si>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</si>
  <si>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</si>
  <si>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</si>
  <si>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</si>
  <si>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</si>
  <si>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</si>
  <si>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</si>
  <si>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</si>
  <si>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</si>
  <si>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</si>
  <si>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</si>
  <si>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</si>
  <si>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</si>
  <si>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</si>
  <si>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</si>
  <si>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</si>
  <si>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</si>
  <si>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</si>
  <si>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</si>
  <si>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</si>
  <si>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</si>
  <si>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</si>
  <si>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</si>
  <si>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</si>
  <si>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</si>
  <si>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</si>
  <si>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</si>
  <si>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</si>
  <si>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</si>
  <si>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</si>
  <si>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</si>
  <si>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</si>
  <si>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</si>
  <si>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</si>
  <si>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</si>
  <si>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</si>
  <si>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</si>
  <si>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</si>
  <si>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</si>
  <si>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</si>
  <si>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</si>
  <si>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</si>
  <si>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</si>
  <si>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</si>
  <si>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</si>
  <si>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</si>
  <si>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</si>
  <si>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</si>
  <si>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</si>
  <si>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</si>
  <si>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</si>
  <si>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</si>
  <si>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</si>
  <si>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</si>
  <si>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</si>
  <si>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</si>
  <si>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</si>
  <si>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</si>
  <si>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</si>
  <si>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</si>
  <si>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</si>
  <si>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</si>
  <si>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</si>
  <si>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</si>
  <si>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</si>
  <si>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</si>
  <si>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</si>
  <si>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</si>
  <si>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</si>
  <si>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</si>
  <si>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</si>
  <si>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</si>
  <si>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</si>
  <si>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</si>
  <si>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</si>
  <si>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</si>
  <si>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</si>
  <si>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</si>
  <si>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</si>
  <si>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</si>
  <si>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</si>
  <si>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</si>
  <si>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</si>
  <si>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</si>
  <si>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</si>
  <si>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</si>
  <si>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</si>
  <si>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</si>
  <si>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</si>
  <si>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</si>
  <si>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</si>
  <si>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</si>
  <si>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</si>
  <si>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</si>
  <si>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</si>
  <si>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</si>
  <si>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</si>
  <si>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</si>
  <si>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</si>
  <si>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</si>
  <si>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</si>
  <si>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</si>
  <si>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</si>
  <si>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</si>
  <si>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</si>
  <si>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</si>
  <si>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</si>
  <si>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</si>
  <si>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</si>
  <si>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</si>
  <si>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</si>
  <si>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</si>
  <si>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</si>
  <si>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</si>
  <si>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</si>
  <si>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</si>
  <si>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</si>
  <si>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</si>
  <si>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</si>
  <si>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</si>
  <si>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</si>
  <si>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</si>
  <si>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</si>
  <si>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</si>
  <si>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</si>
  <si>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</si>
  <si>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</si>
  <si>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</si>
  <si>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</si>
  <si>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</si>
  <si>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</si>
  <si>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</si>
  <si>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</si>
  <si>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</si>
  <si>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</si>
  <si>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</si>
  <si>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</si>
  <si>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</si>
  <si>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</si>
  <si>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</si>
  <si>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</si>
  <si>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</si>
  <si>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</si>
  <si>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</si>
  <si>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</si>
  <si>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</si>
  <si>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</si>
  <si>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</si>
  <si>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</si>
  <si>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</si>
  <si>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</si>
  <si>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</si>
  <si>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</si>
  <si>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</si>
  <si>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</si>
  <si>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</si>
  <si>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</si>
  <si>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</si>
  <si>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</si>
  <si>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</si>
  <si>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</si>
  <si>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</si>
  <si>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</si>
  <si>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</si>
  <si>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</si>
  <si>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</si>
  <si>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</si>
  <si>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</si>
  <si>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</si>
  <si>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</si>
  <si>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</si>
  <si>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</si>
  <si>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</si>
  <si>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</si>
  <si>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</si>
  <si>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</si>
  <si>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</si>
  <si>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</si>
  <si>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</si>
  <si>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</si>
  <si>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</si>
  <si>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</si>
  <si>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</si>
  <si>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</si>
  <si>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</si>
  <si>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</si>
  <si>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</si>
  <si>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</si>
  <si>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</si>
  <si>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</si>
  <si>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</si>
  <si>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</si>
  <si>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</si>
  <si>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</si>
  <si>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</si>
  <si>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</si>
  <si>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</si>
  <si>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</si>
  <si>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</si>
  <si>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</si>
  <si>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</si>
  <si>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</si>
  <si>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</si>
  <si>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</si>
  <si>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</si>
  <si>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</si>
  <si>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</si>
  <si>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</si>
  <si>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</si>
  <si>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</si>
  <si>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</si>
  <si>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</si>
  <si>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</si>
  <si>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</si>
  <si>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</si>
  <si>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</si>
  <si>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</si>
  <si>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</si>
  <si>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</si>
  <si>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</si>
  <si>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</si>
  <si>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</si>
  <si>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</si>
  <si>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</si>
  <si>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</si>
  <si>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</si>
  <si>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</si>
  <si>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</si>
  <si>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</si>
  <si>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</si>
  <si>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</si>
  <si>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</si>
  <si>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</si>
  <si>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</si>
  <si>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</si>
  <si>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</si>
  <si>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</si>
  <si>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</si>
  <si>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</si>
  <si>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</si>
  <si>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</si>
  <si>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</si>
  <si>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</si>
  <si>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</si>
  <si>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</si>
  <si>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</si>
  <si>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</si>
  <si>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</si>
  <si>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</si>
  <si>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</si>
  <si>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</si>
  <si>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</si>
  <si>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</si>
  <si>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</si>
  <si>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</si>
  <si>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</si>
  <si>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</si>
  <si>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</si>
  <si>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</si>
  <si>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</si>
  <si>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</si>
  <si>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</si>
  <si>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</si>
  <si>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</si>
  <si>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</si>
  <si>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</si>
  <si>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</si>
  <si>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</si>
  <si>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</si>
  <si>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</si>
  <si>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</si>
  <si>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</si>
  <si>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</si>
  <si>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</si>
  <si>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</si>
  <si>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</si>
  <si>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</si>
  <si>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</si>
  <si>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</si>
  <si>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</si>
  <si>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</si>
  <si>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</si>
  <si>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</si>
  <si>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</si>
  <si>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</si>
  <si>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</si>
  <si>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</si>
  <si>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</si>
  <si>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</si>
  <si>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</si>
  <si>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</si>
  <si>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</si>
  <si>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</si>
  <si>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</si>
  <si>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</si>
  <si>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</si>
  <si>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</si>
  <si>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</si>
  <si>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</si>
  <si>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</si>
  <si>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</si>
  <si>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</si>
  <si>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</si>
  <si>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</si>
  <si>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</si>
  <si>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</si>
  <si>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</si>
  <si>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</si>
  <si>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</si>
  <si>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</si>
  <si>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</si>
  <si>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</si>
  <si>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</si>
  <si>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</si>
  <si>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</si>
  <si>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</si>
  <si>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</si>
  <si>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</si>
  <si>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</si>
  <si>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</si>
  <si>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</si>
  <si>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</si>
  <si>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</si>
  <si>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</si>
  <si>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</si>
  <si>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</si>
  <si>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</si>
  <si>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</si>
  <si>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</si>
  <si>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</si>
  <si>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</si>
  <si>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</si>
  <si>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</si>
  <si>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</si>
  <si>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</si>
  <si>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</si>
  <si>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</si>
  <si>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</si>
  <si>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</si>
  <si>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</si>
  <si>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</si>
  <si>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</si>
  <si>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</si>
  <si>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</si>
  <si>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</si>
  <si>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</si>
  <si>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</si>
  <si>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</si>
  <si>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</si>
  <si>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</si>
  <si>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</si>
  <si>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</si>
  <si>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</si>
  <si>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</si>
  <si>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</si>
  <si>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</si>
  <si>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</si>
  <si>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</si>
  <si>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</si>
  <si>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</si>
  <si>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</si>
  <si>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</si>
  <si>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</si>
  <si>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</si>
  <si>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</si>
  <si>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</si>
  <si>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</si>
  <si>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</si>
  <si>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</si>
  <si>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</si>
  <si>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</si>
  <si>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</si>
  <si>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</si>
  <si>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</si>
  <si>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</si>
  <si>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</si>
  <si>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</si>
  <si>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</si>
  <si>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</si>
  <si>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</si>
  <si>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</si>
  <si>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</si>
  <si>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</si>
  <si>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</si>
  <si>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</si>
  <si>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</si>
  <si>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</si>
  <si>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</si>
  <si>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</si>
  <si>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</si>
  <si>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</si>
  <si>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</si>
  <si>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</si>
  <si>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</si>
  <si>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</si>
  <si>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</si>
  <si>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</si>
  <si>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</si>
  <si>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</si>
  <si>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</si>
  <si>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</si>
  <si>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</si>
  <si>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</si>
  <si>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</si>
  <si>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</si>
  <si>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</si>
  <si>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</si>
  <si>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</si>
  <si>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</si>
  <si>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</si>
  <si>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</si>
  <si>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</si>
  <si>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</si>
  <si>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</si>
  <si>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</si>
  <si>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</si>
  <si>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</si>
  <si>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</si>
  <si>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</si>
  <si>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</si>
  <si>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</si>
  <si>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</si>
  <si>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</si>
  <si>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</si>
  <si>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</si>
  <si>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</si>
  <si>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</si>
  <si>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</si>
  <si>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</si>
  <si>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</si>
  <si>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</si>
  <si>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</si>
  <si>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</si>
  <si>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</si>
  <si>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</si>
  <si>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</si>
  <si>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</si>
  <si>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</si>
  <si>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</si>
  <si>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</si>
  <si>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</si>
  <si>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</si>
  <si>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</si>
  <si>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</si>
  <si>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</si>
  <si>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</si>
  <si>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</si>
  <si>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</si>
  <si>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</si>
  <si>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</si>
  <si>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</si>
  <si>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</si>
  <si>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</si>
  <si>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</si>
  <si>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</si>
  <si>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</si>
  <si>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</si>
  <si>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</si>
  <si>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</si>
  <si>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</si>
  <si>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</si>
  <si>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</si>
  <si>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</si>
  <si>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</si>
  <si>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</si>
  <si>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</si>
  <si>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</si>
  <si>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</si>
  <si>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</si>
  <si>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</si>
  <si>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</si>
  <si>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</si>
  <si>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</si>
  <si>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</si>
  <si>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</si>
  <si>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</si>
  <si>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</si>
  <si>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</si>
  <si>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</si>
  <si>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</si>
  <si>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</si>
  <si>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</si>
  <si>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</si>
  <si>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</si>
  <si>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</si>
  <si>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</si>
  <si>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</si>
  <si>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</si>
  <si>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</si>
  <si>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</si>
  <si>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</si>
  <si>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</si>
  <si>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</si>
  <si>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</si>
  <si>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</si>
  <si>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</si>
  <si>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</si>
  <si>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</si>
  <si>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</si>
  <si>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</si>
  <si>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</si>
  <si>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</si>
  <si>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</si>
  <si>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</si>
  <si>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</si>
  <si>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</si>
  <si>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</si>
  <si>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</si>
  <si>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</si>
  <si>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</si>
  <si>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</si>
  <si>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</si>
  <si>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</si>
  <si>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</si>
  <si>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</si>
  <si>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</si>
  <si>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</si>
  <si>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</si>
  <si>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</si>
  <si>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</si>
  <si>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</si>
  <si>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</si>
  <si>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</si>
  <si>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</si>
  <si>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</si>
  <si>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</si>
  <si>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</si>
  <si>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</si>
  <si>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</si>
  <si>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</si>
  <si>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</si>
  <si>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</si>
  <si>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</si>
  <si>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</si>
  <si>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</si>
  <si>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</si>
  <si>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</si>
  <si>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</si>
  <si>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</si>
  <si>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</si>
  <si>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</si>
  <si>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</si>
  <si>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</si>
  <si>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</si>
  <si>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</si>
  <si>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</si>
  <si>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</si>
  <si>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</si>
  <si>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</si>
  <si>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</si>
  <si>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</si>
  <si>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</si>
  <si>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</si>
  <si>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</si>
  <si>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</si>
  <si>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</si>
  <si>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</si>
  <si>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</si>
  <si>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</si>
  <si>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</si>
  <si>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</si>
  <si>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</si>
  <si>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</si>
  <si>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</si>
  <si>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</si>
  <si>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</si>
  <si>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</si>
  <si>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</si>
  <si>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</si>
  <si>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</si>
  <si>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</si>
  <si>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</si>
  <si>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</si>
  <si>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</si>
  <si>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</si>
  <si>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</si>
  <si>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</si>
  <si>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</si>
  <si>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</si>
  <si>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</si>
  <si>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</si>
  <si>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</si>
  <si>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</si>
  <si>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</si>
  <si>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</si>
  <si>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</si>
  <si>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</si>
  <si>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</si>
  <si>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</si>
  <si>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</si>
  <si>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</si>
  <si>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</si>
  <si>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</si>
  <si>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</si>
  <si>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</si>
  <si>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</si>
  <si>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</si>
  <si>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</si>
  <si>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</si>
  <si>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</si>
  <si>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</si>
  <si>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</si>
  <si>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</si>
  <si>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</si>
  <si>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</si>
  <si>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</si>
  <si>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</si>
  <si>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</si>
  <si>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</si>
  <si>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</si>
  <si>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</si>
  <si>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</si>
  <si>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</si>
  <si>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</si>
  <si>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</si>
  <si>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</si>
  <si>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</si>
  <si>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</si>
  <si>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</si>
  <si>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</si>
  <si>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</si>
  <si>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</si>
  <si>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</si>
  <si>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</si>
  <si>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</si>
  <si>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</si>
  <si>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</si>
  <si>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</si>
  <si>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</si>
  <si>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</si>
  <si>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</si>
  <si>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</si>
  <si>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</si>
  <si>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</si>
  <si>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</si>
  <si>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</si>
  <si>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</si>
  <si>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</si>
  <si>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</si>
  <si>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</si>
  <si>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</si>
  <si>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</si>
  <si>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</si>
  <si>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</si>
  <si>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</si>
  <si>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</si>
  <si>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</si>
  <si>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</si>
  <si>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</si>
  <si>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</si>
  <si>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</si>
  <si>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</si>
  <si>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</si>
  <si>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</si>
  <si>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</si>
  <si>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</si>
  <si>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</si>
  <si>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</si>
  <si>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</si>
  <si>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</si>
  <si>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</si>
  <si>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</si>
  <si>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</si>
  <si>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</si>
  <si>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</si>
  <si>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</si>
  <si>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</si>
  <si>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</si>
  <si>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</si>
  <si>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</si>
  <si>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</si>
  <si>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</si>
  <si>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</si>
  <si>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</si>
  <si>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</si>
  <si>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</si>
  <si>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</si>
  <si>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</si>
  <si>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</si>
  <si>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</si>
  <si>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</si>
  <si>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</si>
  <si>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</si>
  <si>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</si>
  <si>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</si>
  <si>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</si>
  <si>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</si>
  <si>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</si>
  <si>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</si>
  <si>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</si>
  <si>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</si>
  <si>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</si>
  <si>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</si>
  <si>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</si>
  <si>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</si>
  <si>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</si>
  <si>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</si>
  <si>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</si>
  <si>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</si>
  <si>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</si>
  <si>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</si>
  <si>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</si>
  <si>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</si>
  <si>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</si>
  <si>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</si>
  <si>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</si>
  <si>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</si>
  <si>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</si>
  <si>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</si>
  <si>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</si>
  <si>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</si>
  <si>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</si>
  <si>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</si>
  <si>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</si>
  <si>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</si>
  <si>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</si>
  <si>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</si>
  <si>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</si>
  <si>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</si>
  <si>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</si>
  <si>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</si>
  <si>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</si>
  <si>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</si>
  <si>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</si>
  <si>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</si>
  <si>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</si>
  <si>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</si>
  <si>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</si>
  <si>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</si>
  <si>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</si>
  <si>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</si>
  <si>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</si>
  <si>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</si>
  <si>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</si>
  <si>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</si>
  <si>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</si>
  <si>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</si>
  <si>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</si>
  <si>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</si>
  <si>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</si>
  <si>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</si>
  <si>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</si>
  <si>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</si>
  <si>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</si>
  <si>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</si>
  <si>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</si>
  <si>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</si>
  <si>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</si>
  <si>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</si>
  <si>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</si>
  <si>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</si>
  <si>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</si>
  <si>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</si>
  <si>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</si>
  <si>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</si>
  <si>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</si>
  <si>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</si>
  <si>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</si>
  <si>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</si>
  <si>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</si>
  <si>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</si>
  <si>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</si>
  <si>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</si>
  <si>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</si>
  <si>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</si>
  <si>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</si>
  <si>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</si>
  <si>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</si>
  <si>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</si>
  <si>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</si>
  <si>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</si>
  <si>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</si>
  <si>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</si>
  <si>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</si>
  <si>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</si>
  <si>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</si>
  <si>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</si>
  <si>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</si>
  <si>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</si>
  <si>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</si>
  <si>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</si>
  <si>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</si>
  <si>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</si>
  <si>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</si>
  <si>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</si>
  <si>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</si>
  <si>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</si>
  <si>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</si>
  <si>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</si>
  <si>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</si>
  <si>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</si>
  <si>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</si>
  <si>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</si>
  <si>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</si>
  <si>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</si>
  <si>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</si>
  <si>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</si>
  <si>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</si>
  <si>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</si>
  <si>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</si>
  <si>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</si>
  <si>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</si>
  <si>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</si>
  <si>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</si>
  <si>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</si>
  <si>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</si>
  <si>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</si>
  <si>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</si>
  <si>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</si>
  <si>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</si>
  <si>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</si>
  <si>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</si>
  <si>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</si>
  <si>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</si>
  <si>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</si>
  <si>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</si>
  <si>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</si>
  <si>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</si>
  <si>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</si>
  <si>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</si>
  <si>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</si>
  <si>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</si>
  <si>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</si>
  <si>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</si>
  <si>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</si>
  <si>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</si>
  <si>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</si>
  <si>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</si>
  <si>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</si>
  <si>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</si>
  <si>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</si>
  <si>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</si>
  <si>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</si>
  <si>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</si>
  <si>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</si>
  <si>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</si>
  <si>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</si>
  <si>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</si>
  <si>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</si>
  <si>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</si>
  <si>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</si>
  <si>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</si>
  <si>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</si>
  <si>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</si>
  <si>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</si>
  <si>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</si>
  <si>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</si>
  <si>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</si>
  <si>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</si>
  <si>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</si>
  <si>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</si>
  <si>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</si>
  <si>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</si>
  <si>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</si>
  <si>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</si>
  <si>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</si>
  <si>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</si>
  <si>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</si>
  <si>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</si>
  <si>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</si>
  <si>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</si>
  <si>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</si>
  <si>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</si>
  <si>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</si>
  <si>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</si>
  <si>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</si>
  <si>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</si>
  <si>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</si>
  <si>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</si>
  <si>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</si>
  <si>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</si>
  <si>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</si>
  <si>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</si>
  <si>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</si>
  <si>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</si>
  <si>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</si>
  <si>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</si>
  <si>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</si>
  <si>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</si>
  <si>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</si>
  <si>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</si>
  <si>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</si>
  <si>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</si>
  <si>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</si>
  <si>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</si>
  <si>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</si>
  <si>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</si>
  <si>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</si>
  <si>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</si>
  <si>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</si>
  <si>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</si>
  <si>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</si>
  <si>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</si>
  <si>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</si>
  <si>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</si>
  <si>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</si>
  <si>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</si>
  <si>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</si>
  <si>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</si>
  <si>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</si>
  <si>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</si>
  <si>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</si>
  <si>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</si>
  <si>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</si>
  <si>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</si>
  <si>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</si>
  <si>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</si>
  <si>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</si>
  <si>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</si>
  <si>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</si>
  <si>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</si>
  <si>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</si>
  <si>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</si>
  <si>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</si>
  <si>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</si>
  <si>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</si>
  <si>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</si>
  <si>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</si>
  <si>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</si>
  <si>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</si>
  <si>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</si>
  <si>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</si>
  <si>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</si>
  <si>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</si>
  <si>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</si>
  <si>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</si>
  <si>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</si>
  <si>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</si>
  <si>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</si>
  <si>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</si>
  <si>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</si>
  <si>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</si>
  <si>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</si>
  <si>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</si>
  <si>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</si>
  <si>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</si>
  <si>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</si>
  <si>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</si>
  <si>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</si>
  <si>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</si>
  <si>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</si>
  <si>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</si>
  <si>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</si>
  <si>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</si>
  <si>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</si>
  <si>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</si>
  <si>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</si>
  <si>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</si>
  <si>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</si>
  <si>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</si>
  <si>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</si>
  <si>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</si>
  <si>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</si>
  <si>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</si>
  <si>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</si>
  <si>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</si>
  <si>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</si>
  <si>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</si>
  <si>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</si>
  <si>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</si>
  <si>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</si>
  <si>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</si>
  <si>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</si>
  <si>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</si>
  <si>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</si>
  <si>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</si>
  <si>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</si>
  <si>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</si>
  <si>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</si>
  <si>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</si>
  <si>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</si>
  <si>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</si>
  <si>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</si>
  <si>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</si>
  <si>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</si>
  <si>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</si>
  <si>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</si>
  <si>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</si>
  <si>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</si>
  <si>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</si>
  <si>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</si>
  <si>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</si>
  <si>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</si>
  <si>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</si>
  <si>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</si>
  <si>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</si>
  <si>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</si>
  <si>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</si>
  <si>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</si>
  <si>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</si>
  <si>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</si>
  <si>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</si>
  <si>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</si>
  <si>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</si>
  <si>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</si>
  <si>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</si>
  <si>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</si>
  <si>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</si>
  <si>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</si>
  <si>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</si>
  <si>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</si>
  <si>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</si>
  <si>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</si>
  <si>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</si>
  <si>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</si>
  <si>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</si>
  <si>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</si>
  <si>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</si>
  <si>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</si>
  <si>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</si>
  <si>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</si>
  <si>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</si>
  <si>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</si>
  <si>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</si>
  <si>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</si>
  <si>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</si>
  <si>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</si>
  <si>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</si>
  <si>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</si>
  <si>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</si>
  <si>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</si>
  <si>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</si>
  <si>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</si>
  <si>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</si>
  <si>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</si>
  <si>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</si>
  <si>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</si>
  <si>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</si>
  <si>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</si>
  <si>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</si>
  <si>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</si>
  <si>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</si>
  <si>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</si>
  <si>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</si>
  <si>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</si>
  <si>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</si>
  <si>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</si>
  <si>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</si>
  <si>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</si>
  <si>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</si>
  <si>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</si>
  <si>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</si>
  <si>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</si>
  <si>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</si>
  <si>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</si>
  <si>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</si>
  <si>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</si>
  <si>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</si>
  <si>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</si>
  <si>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</si>
  <si>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</si>
  <si>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</si>
  <si>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</si>
  <si>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</si>
  <si>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</si>
  <si>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</si>
  <si>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</si>
  <si>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</si>
  <si>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</si>
  <si>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</si>
  <si>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</si>
  <si>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</si>
  <si>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</si>
  <si>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</si>
  <si>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</si>
  <si>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</si>
  <si>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</si>
  <si>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</si>
  <si>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</si>
  <si>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</si>
  <si>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</si>
  <si>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</si>
  <si>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</si>
  <si>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</si>
  <si>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</si>
  <si>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</si>
  <si>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</si>
  <si>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</si>
  <si>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</si>
  <si>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</si>
  <si>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</si>
  <si>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</si>
  <si>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</si>
  <si>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</si>
  <si>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</si>
  <si>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</si>
  <si>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</si>
  <si>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</si>
  <si>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</si>
  <si>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</si>
  <si>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</si>
  <si>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</si>
  <si>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</si>
  <si>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</si>
  <si>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</si>
  <si>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</si>
  <si>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</si>
  <si>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</si>
  <si>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</si>
  <si>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</si>
  <si>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</si>
  <si>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</si>
  <si>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</si>
  <si>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</si>
  <si>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</si>
  <si>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</si>
  <si>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</si>
  <si>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</si>
  <si>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</si>
  <si>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</si>
  <si>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</si>
  <si>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</si>
  <si>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</si>
  <si>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</si>
  <si>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</si>
  <si>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</si>
  <si>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</si>
  <si>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</si>
  <si>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</si>
  <si>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</si>
  <si>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</si>
  <si>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</si>
  <si>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</si>
  <si>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</si>
  <si>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</si>
  <si>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</si>
  <si>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</si>
  <si>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</si>
  <si>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</si>
  <si>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</si>
  <si>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</si>
  <si>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</si>
  <si>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</si>
  <si>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</si>
  <si>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</si>
  <si>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</si>
  <si>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</si>
  <si>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</si>
  <si>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</si>
  <si>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</si>
  <si>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</si>
  <si>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</si>
  <si>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</si>
  <si>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</si>
  <si>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</si>
  <si>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</si>
  <si>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</si>
  <si>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</si>
  <si>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</si>
  <si>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</si>
  <si>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</si>
  <si>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</si>
  <si>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</si>
  <si>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</si>
  <si>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</si>
  <si>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</si>
  <si>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</si>
  <si>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</si>
  <si>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</si>
  <si>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</si>
  <si>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</si>
  <si>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</si>
  <si>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</si>
  <si>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</si>
  <si>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</si>
  <si>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</si>
  <si>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</si>
  <si>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</si>
  <si>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</si>
  <si>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</si>
  <si>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</si>
  <si>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</si>
  <si>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</si>
  <si>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</si>
  <si>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</si>
  <si>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</si>
  <si>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</si>
  <si>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</si>
  <si>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</si>
  <si>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</si>
  <si>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</si>
  <si>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</si>
  <si>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</si>
  <si>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</si>
  <si>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</si>
  <si>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</si>
  <si>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</si>
  <si>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</si>
  <si>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</si>
  <si>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</si>
  <si>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</si>
  <si>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</si>
  <si>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</si>
  <si>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</si>
  <si>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</si>
  <si>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</si>
  <si>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</si>
  <si>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</si>
  <si>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</si>
  <si>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</si>
  <si>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</si>
  <si>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</si>
  <si>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</si>
  <si>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</si>
  <si>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</si>
  <si>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</si>
  <si>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</si>
  <si>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</si>
  <si>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</si>
  <si>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</si>
  <si>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</si>
  <si>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</si>
  <si>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</si>
  <si>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</si>
  <si>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</si>
  <si>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</si>
  <si>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</si>
  <si>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</si>
  <si>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</si>
  <si>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</si>
  <si>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</si>
  <si>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</si>
  <si>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</si>
  <si>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</si>
  <si>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</si>
  <si>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</si>
  <si>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</si>
  <si>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</si>
  <si>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</si>
  <si>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</si>
  <si>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</si>
  <si>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</si>
  <si>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</si>
  <si>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</si>
  <si>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</si>
  <si>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</si>
  <si>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</si>
  <si>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</si>
  <si>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</si>
  <si>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</si>
  <si>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</si>
  <si>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</si>
  <si>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</si>
  <si>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</si>
  <si>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</si>
  <si>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</si>
  <si>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</si>
  <si>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</si>
  <si>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</si>
  <si>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</si>
  <si>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</si>
  <si>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</si>
  <si>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</si>
  <si>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</si>
  <si>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</si>
  <si>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</si>
  <si>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</si>
  <si>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</si>
  <si>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</si>
  <si>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</si>
  <si>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</si>
  <si>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</si>
  <si>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</si>
  <si>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</si>
  <si>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</si>
  <si>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</si>
  <si>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</si>
  <si>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</si>
  <si>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</si>
  <si>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</si>
  <si>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</si>
  <si>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</si>
  <si>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</si>
  <si>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</si>
  <si>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</si>
  <si>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</si>
  <si>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</si>
  <si>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</si>
  <si>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</si>
  <si>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</si>
  <si>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</si>
  <si>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</si>
  <si>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</si>
  <si>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</si>
  <si>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</si>
  <si>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</si>
  <si>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</si>
  <si>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</si>
  <si>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</si>
  <si>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</si>
  <si>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</si>
  <si>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</si>
  <si>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</si>
  <si>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</si>
  <si>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</si>
  <si>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</si>
  <si>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</si>
  <si>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</si>
  <si>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</si>
  <si>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</si>
  <si>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</si>
  <si>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</si>
  <si>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</si>
  <si>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</si>
  <si>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</si>
  <si>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</si>
  <si>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</si>
  <si>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</si>
  <si>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</si>
  <si>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</si>
  <si>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</si>
  <si>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</si>
  <si>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</si>
  <si>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</si>
  <si>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</si>
  <si>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</si>
  <si>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</si>
  <si>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</si>
  <si>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</si>
  <si>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</si>
  <si>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</si>
  <si>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</si>
  <si>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</si>
  <si>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</si>
  <si>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</si>
  <si>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</si>
  <si>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</si>
  <si>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</si>
  <si>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</si>
  <si>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</si>
  <si>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</si>
  <si>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</si>
  <si>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</si>
  <si>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</si>
  <si>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</si>
  <si>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</si>
  <si>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</si>
  <si>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</si>
  <si>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</si>
  <si>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</si>
  <si>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</si>
  <si>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</si>
  <si>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</si>
  <si>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</si>
  <si>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</si>
  <si>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</si>
  <si>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</si>
  <si>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</si>
  <si>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</si>
  <si>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</si>
  <si>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</si>
  <si>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</si>
  <si>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</si>
  <si>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</si>
  <si>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</si>
  <si>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</si>
  <si>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</si>
  <si>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</si>
  <si>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</si>
  <si>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</si>
  <si>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</si>
  <si>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</si>
  <si>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</si>
  <si>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</si>
  <si>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</si>
  <si>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</si>
  <si>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</si>
  <si>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</si>
  <si>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</si>
  <si>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</si>
  <si>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</si>
  <si>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</si>
  <si>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</si>
  <si>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</si>
  <si>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</si>
  <si>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</si>
  <si>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</si>
  <si>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</si>
  <si>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</si>
  <si>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</si>
  <si>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</si>
  <si>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</si>
  <si>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</si>
  <si>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</si>
  <si>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</si>
  <si>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</si>
  <si>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</si>
  <si>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</si>
  <si>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</si>
  <si>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</si>
  <si>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</si>
  <si>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</si>
  <si>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</si>
  <si>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</si>
  <si>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</si>
  <si>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</si>
  <si>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</si>
  <si>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</si>
  <si>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</si>
  <si>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</si>
  <si>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</si>
  <si>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</si>
  <si>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</si>
  <si>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</si>
  <si>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</si>
  <si>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</si>
  <si>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</si>
  <si>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</si>
  <si>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</si>
  <si>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</si>
  <si>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</si>
  <si>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</si>
  <si>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</si>
  <si>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</si>
  <si>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</si>
  <si>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</si>
  <si>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</si>
  <si>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</si>
  <si>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</si>
  <si>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</si>
  <si>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</si>
  <si>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</si>
  <si>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</si>
  <si>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</si>
  <si>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</si>
  <si>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</si>
  <si>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</si>
  <si>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</si>
  <si>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</si>
  <si>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</si>
  <si>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</si>
  <si>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</si>
  <si>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</si>
  <si>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</si>
  <si>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</si>
  <si>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</si>
  <si>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</si>
  <si>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</si>
  <si>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</si>
  <si>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</si>
  <si>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</si>
  <si>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</si>
  <si>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</si>
  <si>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</si>
  <si>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</si>
  <si>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</si>
  <si>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</si>
  <si>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</si>
  <si>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</si>
  <si>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</si>
  <si>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</si>
  <si>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</si>
  <si>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</si>
  <si>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</si>
  <si>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</si>
  <si>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</si>
  <si>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</si>
  <si>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</si>
  <si>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</si>
  <si>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</si>
  <si>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</si>
  <si>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</si>
  <si>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</si>
  <si>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</si>
  <si>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</si>
  <si>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</si>
  <si>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</si>
  <si>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</si>
  <si>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</si>
  <si>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</si>
  <si>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</si>
  <si>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</si>
  <si>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</si>
  <si>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</si>
  <si>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</si>
  <si>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</si>
  <si>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</si>
  <si>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</si>
  <si>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</si>
  <si>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</si>
  <si>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</si>
  <si>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</si>
  <si>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</si>
  <si>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</si>
  <si>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</si>
  <si>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</si>
  <si>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</si>
  <si>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</si>
  <si>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</si>
  <si>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</si>
  <si>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</si>
  <si>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</si>
  <si>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</si>
  <si>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</si>
  <si>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</si>
  <si>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</si>
  <si>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</si>
  <si>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</si>
  <si>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</si>
  <si>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</si>
  <si>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</si>
  <si>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</si>
  <si>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</si>
  <si>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</si>
  <si>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</si>
  <si>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</si>
  <si>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</si>
  <si>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</si>
  <si>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</si>
  <si>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</si>
  <si>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</si>
  <si>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</si>
  <si>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</si>
  <si>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</si>
  <si>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</si>
  <si>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</si>
  <si>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</si>
  <si>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</si>
  <si>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</si>
  <si>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</si>
  <si>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</si>
  <si>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</si>
  <si>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</si>
  <si>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</si>
  <si>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</si>
  <si>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</si>
  <si>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</si>
  <si>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</si>
  <si>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</si>
  <si>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</si>
  <si>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</si>
  <si>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</si>
  <si>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</si>
  <si>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</si>
  <si>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</si>
  <si>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</si>
  <si>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</si>
  <si>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</si>
  <si>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</si>
  <si>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</si>
  <si>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</si>
  <si>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</si>
  <si>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</si>
  <si>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</si>
  <si>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</si>
  <si>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</si>
  <si>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</si>
  <si>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</si>
  <si>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</si>
  <si>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</si>
  <si>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</si>
  <si>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</si>
  <si>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</si>
  <si>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</si>
  <si>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</si>
  <si>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</si>
  <si>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</si>
  <si>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</si>
  <si>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</si>
  <si>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</si>
  <si>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</si>
  <si>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</si>
  <si>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</si>
  <si>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</si>
  <si>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</si>
  <si>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</si>
  <si>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</si>
  <si>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</si>
  <si>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</si>
  <si>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</si>
  <si>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</si>
  <si>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</si>
  <si>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</si>
  <si>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</si>
  <si>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</si>
  <si>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</si>
  <si>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</si>
  <si>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</si>
  <si>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</si>
  <si>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</si>
  <si>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</si>
  <si>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</si>
  <si>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</si>
  <si>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</si>
  <si>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</si>
  <si>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</si>
  <si>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</si>
  <si>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</si>
  <si>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</si>
  <si>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</si>
  <si>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</si>
  <si>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</si>
  <si>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</si>
  <si>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</si>
  <si>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</si>
  <si>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</si>
  <si>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</si>
  <si>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</si>
  <si>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</si>
  <si>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</si>
  <si>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</si>
  <si>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</si>
  <si>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</si>
  <si>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</si>
  <si>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</si>
  <si>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</si>
  <si>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</si>
  <si>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</si>
  <si>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</si>
  <si>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</si>
  <si>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</si>
  <si>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</si>
  <si>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</si>
  <si>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</si>
  <si>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</si>
  <si>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</si>
  <si>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</si>
  <si>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</si>
  <si>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</si>
  <si>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</si>
  <si>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</si>
  <si>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</si>
  <si>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</si>
  <si>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</si>
  <si>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</si>
  <si>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</si>
  <si>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</si>
  <si>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</si>
  <si>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</si>
  <si>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</si>
  <si>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</si>
  <si>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</si>
  <si>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</si>
  <si>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</si>
  <si>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</si>
  <si>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</si>
  <si>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</si>
  <si>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</si>
  <si>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</si>
  <si>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</si>
  <si>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</si>
  <si>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</si>
  <si>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</si>
  <si>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</si>
  <si>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</si>
  <si>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</si>
  <si>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</si>
  <si>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</si>
  <si>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</si>
  <si>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</si>
  <si>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</si>
  <si>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</si>
  <si>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</si>
  <si>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</si>
  <si>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</si>
  <si>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</si>
  <si>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</si>
  <si>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</si>
  <si>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</si>
  <si>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</si>
  <si>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</si>
  <si>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</si>
  <si>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</si>
  <si>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</si>
  <si>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</si>
  <si>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</si>
  <si>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</si>
  <si>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</si>
  <si>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</si>
  <si>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</si>
  <si>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</si>
  <si>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</si>
  <si>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</si>
  <si>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</si>
  <si>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</si>
  <si>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</si>
  <si>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</si>
  <si>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</si>
  <si>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</si>
  <si>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</si>
  <si>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</si>
  <si>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</si>
  <si>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</si>
  <si>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</si>
  <si>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</si>
  <si>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</si>
  <si>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</si>
  <si>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</si>
  <si>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</si>
  <si>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</si>
  <si>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</si>
  <si>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</si>
  <si>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</si>
  <si>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</si>
  <si>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</si>
  <si>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</si>
  <si>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</si>
  <si>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</si>
  <si>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</si>
  <si>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</si>
  <si>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</si>
  <si>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</si>
  <si>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</si>
  <si>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</si>
  <si>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</si>
  <si>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</si>
  <si>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</si>
  <si>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</si>
  <si>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</si>
  <si>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</si>
  <si>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</si>
  <si>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</si>
  <si>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</si>
  <si>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</si>
  <si>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</si>
  <si>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</si>
  <si>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</si>
  <si>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</si>
  <si>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</si>
  <si>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</si>
  <si>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</si>
  <si>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</si>
  <si>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</si>
  <si>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</si>
  <si>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</si>
  <si>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</si>
  <si>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</si>
  <si>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</si>
  <si>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</si>
  <si>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</si>
  <si>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</si>
  <si>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</si>
  <si>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</si>
  <si>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</si>
  <si>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</si>
  <si>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</si>
  <si>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</si>
  <si>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</si>
  <si>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</si>
  <si>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</si>
  <si>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</si>
  <si>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</si>
  <si>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</si>
  <si>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</si>
  <si>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</si>
  <si>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</si>
  <si>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</si>
  <si>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</si>
  <si>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</si>
  <si>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</si>
  <si>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</si>
  <si>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</si>
  <si>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</si>
  <si>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</si>
  <si>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</si>
  <si>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</si>
  <si>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</si>
  <si>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</si>
  <si>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</si>
  <si>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</si>
  <si>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</si>
  <si>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</si>
  <si>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</si>
  <si>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</si>
  <si>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</si>
  <si>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</si>
  <si>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</si>
  <si>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</si>
  <si>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</si>
  <si>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</si>
  <si>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</si>
  <si>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</si>
  <si>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</si>
  <si>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</si>
  <si>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</si>
  <si>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</si>
  <si>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</si>
  <si>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</si>
  <si>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</si>
  <si>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</si>
  <si>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</si>
  <si>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</si>
  <si>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</si>
  <si>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</si>
  <si>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</si>
  <si>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</si>
  <si>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</si>
  <si>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</si>
  <si>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</si>
  <si>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</si>
  <si>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</si>
  <si>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</si>
  <si>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</si>
  <si>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</si>
  <si>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</si>
  <si>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</si>
  <si>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</si>
  <si>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</si>
  <si>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</si>
  <si>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</si>
  <si>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</si>
  <si>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</si>
  <si>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</si>
  <si>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</si>
  <si>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</si>
  <si>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</si>
  <si>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</si>
  <si>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</si>
  <si>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</si>
  <si>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</si>
  <si>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</si>
  <si>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</si>
  <si>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</si>
  <si>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</si>
  <si>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</si>
  <si>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</si>
  <si>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</si>
  <si>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</si>
  <si>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</si>
  <si>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</si>
  <si>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</si>
  <si>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</si>
  <si>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</si>
  <si>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</si>
  <si>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</si>
  <si>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</si>
  <si>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</si>
  <si>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</si>
  <si>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</si>
  <si>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</si>
  <si>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</si>
  <si>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</si>
  <si>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</si>
  <si>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</si>
  <si>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</si>
  <si>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</si>
  <si>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</si>
  <si>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</si>
  <si>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</si>
  <si>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</si>
  <si>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</si>
  <si>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</si>
  <si>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</si>
  <si>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</si>
  <si>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</si>
  <si>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</si>
  <si>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</si>
  <si>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</si>
  <si>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</si>
  <si>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</si>
  <si>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</si>
  <si>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</si>
  <si>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</si>
  <si>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</si>
  <si>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</si>
  <si>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</si>
  <si>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</si>
  <si>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</si>
  <si>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</si>
  <si>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</si>
  <si>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</si>
  <si>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</si>
  <si>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</si>
  <si>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</si>
  <si>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</si>
  <si>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</si>
  <si>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</si>
  <si>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</si>
  <si>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</si>
  <si>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</si>
  <si>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</si>
  <si>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</si>
  <si>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</si>
  <si>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</si>
  <si>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</si>
  <si>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</si>
  <si>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</si>
  <si>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</si>
  <si>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</si>
  <si>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</si>
  <si>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</si>
  <si>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</si>
  <si>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</si>
  <si>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</si>
  <si>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</si>
  <si>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</si>
  <si>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</si>
  <si>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</si>
  <si>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</si>
  <si>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</si>
  <si>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</si>
  <si>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</si>
  <si>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</si>
  <si>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</si>
  <si>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</si>
  <si>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</si>
  <si>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</si>
  <si>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</si>
  <si>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</si>
  <si>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</si>
  <si>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</si>
  <si>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</si>
  <si>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</si>
  <si>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</si>
  <si>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</si>
  <si>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</si>
  <si>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</si>
  <si>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</si>
  <si>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</si>
  <si>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</si>
  <si>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</si>
  <si>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</si>
  <si>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</si>
  <si>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</si>
  <si>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</si>
  <si>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</si>
  <si>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</si>
  <si>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</si>
  <si>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</si>
  <si>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</si>
  <si>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</si>
  <si>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</si>
  <si>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</si>
  <si>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</si>
  <si>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</si>
  <si>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</si>
  <si>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</si>
  <si>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</si>
  <si>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</si>
  <si>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</si>
  <si>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</si>
  <si>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</si>
  <si>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</si>
  <si>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</si>
  <si>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</si>
  <si>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</si>
  <si>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</si>
  <si>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</si>
  <si>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</si>
  <si>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</si>
  <si>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</si>
  <si>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</si>
  <si>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</si>
  <si>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</si>
  <si>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</si>
  <si>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</si>
  <si>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</si>
  <si>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</si>
  <si>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</si>
  <si>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</si>
  <si>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</si>
  <si>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</si>
  <si>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</si>
  <si>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</si>
  <si>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</si>
  <si>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</si>
  <si>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</si>
  <si>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</si>
  <si>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</si>
  <si>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</si>
  <si>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</si>
  <si>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</si>
  <si>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</si>
  <si>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</si>
  <si>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</si>
  <si>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</si>
  <si>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</si>
  <si>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</si>
  <si>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</si>
  <si>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</si>
  <si>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</si>
  <si>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</si>
  <si>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</si>
  <si>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</si>
  <si>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</si>
  <si>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</si>
  <si>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</si>
  <si>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</si>
  <si>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</si>
  <si>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</si>
  <si>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</si>
  <si>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</si>
  <si>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</si>
  <si>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</si>
  <si>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</si>
  <si>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</si>
  <si>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</si>
  <si>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</si>
  <si>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</si>
  <si>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</si>
  <si>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</si>
  <si>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</si>
  <si>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</si>
  <si>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</si>
  <si>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</si>
  <si>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</si>
  <si>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</si>
  <si>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</si>
  <si>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</si>
  <si>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</si>
  <si>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</si>
  <si>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</si>
  <si>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</si>
  <si>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</si>
  <si>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</si>
  <si>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</si>
  <si>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</si>
  <si>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</si>
  <si>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</si>
  <si>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</si>
  <si>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</si>
  <si>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</si>
  <si>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</si>
  <si>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</si>
  <si>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</si>
  <si>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</si>
  <si>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</si>
  <si>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</si>
  <si>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</si>
  <si>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</si>
  <si>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</si>
  <si>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</si>
  <si>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</si>
  <si>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</si>
  <si>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</si>
  <si>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</si>
  <si>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</si>
  <si>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</si>
  <si>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</si>
  <si>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</si>
  <si>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</si>
  <si>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</si>
  <si>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</si>
  <si>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</si>
  <si>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</si>
  <si>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</si>
  <si>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</si>
  <si>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</si>
  <si>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</si>
  <si>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</si>
  <si>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</si>
  <si>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</si>
  <si>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</si>
  <si>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</si>
  <si>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</si>
  <si>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</si>
  <si>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</si>
  <si>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</si>
  <si>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</si>
  <si>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</si>
  <si>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</si>
  <si>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</si>
  <si>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</si>
  <si>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</si>
  <si>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</si>
  <si>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</si>
  <si>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</si>
  <si>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</si>
  <si>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</si>
  <si>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</si>
  <si>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</si>
  <si>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</si>
  <si>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</si>
  <si>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</si>
  <si>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</si>
  <si>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</si>
  <si>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</si>
  <si>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</si>
  <si>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</si>
  <si>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</si>
  <si>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</si>
  <si>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</si>
  <si>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</si>
  <si>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</si>
  <si>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</si>
  <si>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</si>
  <si>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</si>
  <si>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</si>
  <si>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</si>
  <si>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</si>
  <si>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</si>
  <si>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</si>
  <si>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</si>
  <si>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</si>
  <si>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</si>
  <si>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</si>
  <si>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</si>
  <si>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</si>
  <si>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</si>
  <si>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</si>
  <si>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</si>
  <si>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</si>
  <si>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</si>
  <si>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</si>
  <si>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</si>
  <si>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</si>
  <si>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</si>
  <si>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</si>
  <si>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</si>
  <si>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</si>
  <si>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</si>
  <si>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</si>
  <si>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</si>
  <si>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</si>
  <si>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</si>
  <si>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</si>
  <si>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</si>
  <si>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</si>
  <si>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</si>
  <si>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</si>
  <si>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</si>
  <si>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</si>
  <si>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</si>
  <si>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</si>
  <si>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</si>
  <si>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</si>
  <si>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</si>
  <si>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</si>
  <si>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</si>
  <si>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</si>
  <si>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</si>
  <si>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</si>
  <si>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</si>
  <si>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</si>
  <si>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</si>
  <si>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</si>
  <si>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</si>
  <si>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</si>
  <si>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</si>
  <si>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</si>
  <si>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</si>
  <si>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</si>
  <si>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</si>
  <si>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</si>
  <si>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</si>
  <si>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</si>
  <si>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</si>
  <si>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</si>
  <si>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</si>
  <si>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</si>
  <si>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</si>
  <si>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</si>
  <si>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</si>
  <si>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</si>
  <si>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</si>
  <si>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</si>
  <si>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</si>
  <si>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</si>
  <si>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</si>
  <si>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</si>
  <si>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</si>
  <si>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</si>
  <si>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</si>
  <si>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</si>
  <si>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</si>
  <si>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</si>
  <si>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</si>
  <si>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</si>
  <si>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</si>
  <si>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</si>
  <si>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</si>
  <si>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</si>
  <si>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</si>
  <si>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</si>
  <si>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</si>
  <si>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</si>
  <si>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</si>
  <si>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</si>
  <si>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</si>
  <si>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</si>
  <si>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</si>
  <si>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</si>
  <si>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</si>
  <si>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</si>
  <si>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</si>
  <si>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</si>
  <si>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</si>
  <si>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</si>
  <si>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</si>
  <si>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</si>
  <si>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</si>
  <si>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</si>
  <si>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</si>
  <si>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</si>
  <si>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</si>
  <si>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</si>
  <si>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</si>
  <si>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</si>
  <si>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</si>
  <si>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</si>
  <si>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</si>
  <si>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</si>
  <si>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</si>
  <si>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</si>
  <si>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</si>
  <si>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</si>
  <si>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</si>
  <si>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</si>
  <si>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</si>
  <si>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</si>
  <si>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</si>
  <si>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</si>
  <si>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</si>
  <si>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</si>
  <si>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</si>
  <si>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</si>
  <si>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</si>
  <si>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</si>
  <si>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</si>
  <si>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</si>
  <si>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</si>
  <si>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</si>
  <si>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</si>
  <si>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</si>
  <si>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</si>
  <si>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</si>
  <si>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</si>
  <si>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</si>
  <si>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</si>
  <si>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</si>
  <si>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</si>
  <si>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</si>
  <si>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</si>
  <si>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</si>
  <si>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</si>
  <si>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</si>
  <si>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</si>
  <si>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</si>
  <si>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</si>
  <si>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</si>
  <si>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</si>
  <si>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</si>
  <si>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</si>
  <si>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</si>
  <si>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</si>
  <si>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</si>
  <si>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</si>
  <si>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</si>
  <si>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</si>
  <si>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</si>
  <si>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</si>
  <si>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</si>
  <si>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</si>
  <si>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</si>
  <si>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</si>
  <si>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</si>
  <si>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</si>
  <si>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</si>
  <si>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</si>
  <si>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</si>
  <si>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</si>
  <si>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</si>
  <si>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</si>
  <si>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</si>
  <si>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</si>
  <si>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</si>
  <si>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</si>
  <si>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</si>
  <si>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</si>
  <si>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</si>
  <si>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</si>
  <si>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</si>
  <si>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</si>
  <si>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</si>
  <si>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</si>
  <si>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</si>
  <si>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</si>
  <si>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</si>
  <si>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</si>
  <si>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</si>
  <si>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</si>
  <si>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</si>
  <si>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</si>
  <si>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</si>
  <si>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</si>
  <si>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</si>
  <si>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</si>
  <si>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</si>
  <si>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</si>
  <si>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</si>
  <si>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</si>
  <si>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</si>
  <si>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</si>
  <si>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</si>
  <si>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</si>
  <si>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</si>
  <si>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</si>
  <si>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</si>
  <si>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</si>
  <si>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</si>
  <si>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</si>
  <si>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</si>
  <si>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</si>
  <si>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</si>
  <si>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</si>
  <si>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</si>
  <si>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</si>
  <si>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</si>
  <si>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</si>
  <si>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</si>
  <si>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</si>
  <si>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</si>
  <si>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</si>
  <si>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</si>
  <si>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</si>
  <si>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</si>
  <si>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</si>
  <si>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</si>
  <si>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</si>
  <si>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</si>
  <si>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</si>
  <si>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</si>
  <si>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</si>
  <si>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</si>
  <si>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</si>
  <si>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</si>
  <si>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</si>
  <si>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</si>
  <si>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</si>
  <si>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</si>
  <si>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</si>
  <si>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</si>
  <si>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</si>
  <si>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</si>
  <si>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</si>
  <si>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</si>
  <si>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</si>
  <si>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</si>
  <si>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</si>
  <si>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</si>
  <si>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</si>
  <si>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</si>
  <si>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</si>
  <si>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</si>
  <si>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</si>
  <si>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</si>
  <si>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</si>
  <si>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</si>
  <si>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</si>
  <si>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</si>
  <si>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</si>
  <si>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</si>
  <si>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</si>
  <si>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</si>
  <si>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</si>
  <si>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</si>
  <si>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</si>
  <si>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</si>
  <si>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</si>
  <si>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</si>
  <si>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</si>
  <si>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</si>
  <si>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</si>
  <si>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</si>
  <si>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</si>
  <si>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</si>
  <si>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</si>
  <si>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</si>
  <si>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</si>
  <si>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</si>
  <si>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</si>
  <si>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</si>
  <si>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</si>
  <si>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</si>
  <si>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</si>
  <si>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</si>
  <si>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</si>
  <si>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</si>
  <si>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</si>
  <si>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</si>
  <si>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</si>
  <si>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</si>
  <si>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</si>
  <si>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</si>
  <si>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</si>
  <si>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</si>
  <si>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</si>
  <si>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</si>
  <si>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</si>
  <si>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</si>
  <si>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</si>
  <si>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</si>
  <si>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</si>
  <si>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</si>
  <si>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</si>
  <si>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</si>
  <si>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</si>
  <si>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</si>
  <si>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</si>
  <si>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</si>
  <si>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</si>
  <si>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</si>
  <si>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</si>
  <si>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</si>
  <si>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</si>
  <si>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</si>
  <si>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</si>
  <si>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</si>
  <si>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</si>
  <si>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</si>
  <si>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</si>
  <si>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</si>
  <si>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</si>
  <si>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</si>
  <si>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</si>
  <si>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</si>
  <si>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</si>
  <si>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</si>
  <si>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</si>
  <si>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</si>
  <si>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</si>
  <si>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</si>
  <si>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</si>
  <si>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</si>
  <si>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</si>
  <si>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</si>
  <si>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</si>
  <si>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</si>
  <si>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</si>
  <si>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</si>
  <si>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</si>
  <si>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</si>
  <si>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</si>
  <si>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</si>
  <si>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</si>
  <si>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</si>
  <si>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</si>
  <si>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</si>
  <si>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</si>
  <si>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</si>
  <si>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</si>
  <si>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</si>
  <si>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</si>
  <si>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</si>
  <si>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</si>
  <si>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</si>
  <si>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</si>
  <si>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</si>
  <si>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</si>
  <si>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</si>
  <si>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</si>
  <si>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</si>
  <si>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</si>
  <si>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</si>
  <si>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</si>
  <si>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</si>
  <si>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</si>
  <si>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</si>
  <si>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</si>
  <si>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</si>
  <si>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</si>
  <si>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</si>
  <si>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</si>
  <si>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</si>
  <si>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</si>
  <si>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</si>
  <si>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</si>
  <si>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</si>
  <si>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</si>
  <si>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</si>
  <si>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</si>
  <si>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</si>
  <si>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</si>
  <si>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</si>
  <si>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</si>
  <si>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</si>
  <si>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</si>
  <si>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</si>
  <si>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</si>
  <si>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</si>
  <si>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</si>
  <si>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</si>
  <si>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</si>
  <si>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</si>
  <si>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</si>
  <si>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</si>
  <si>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</si>
  <si>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</si>
  <si>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</si>
  <si>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</si>
  <si>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</si>
  <si>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</si>
  <si>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</si>
  <si>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</si>
  <si>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</si>
  <si>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</si>
  <si>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</si>
  <si>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</si>
  <si>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</si>
  <si>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</si>
  <si>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</si>
  <si>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</si>
  <si>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</si>
  <si>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</si>
  <si>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</si>
  <si>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</si>
  <si>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</si>
  <si>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</si>
  <si>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</si>
  <si>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</si>
  <si>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</si>
  <si>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</si>
  <si>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</si>
  <si>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</si>
  <si>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</si>
  <si>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</si>
  <si>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</si>
  <si>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</si>
  <si>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</si>
  <si>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</si>
  <si>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</si>
  <si>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</si>
  <si>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</si>
  <si>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</si>
  <si>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</si>
  <si>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</si>
  <si>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</si>
  <si>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</si>
  <si>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</si>
  <si>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</si>
  <si>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</si>
  <si>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</si>
  <si>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</si>
  <si>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</si>
  <si>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</si>
  <si>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</si>
  <si>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</si>
  <si>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</si>
  <si>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</si>
  <si>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</si>
  <si>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</si>
  <si>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</si>
  <si>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</si>
  <si>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</si>
  <si>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</si>
  <si>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</si>
  <si>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</si>
  <si>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</si>
  <si>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</si>
  <si>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</si>
  <si>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</si>
  <si>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</si>
  <si>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</si>
  <si>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</si>
  <si>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</si>
  <si>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</si>
  <si>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</si>
  <si>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</si>
  <si>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</si>
  <si>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</si>
  <si>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</si>
  <si>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</si>
  <si>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</si>
  <si>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</si>
  <si>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</si>
  <si>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</si>
  <si>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</si>
  <si>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</si>
  <si>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</si>
  <si>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</si>
  <si>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</si>
  <si>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</si>
  <si>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</si>
  <si>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</si>
  <si>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</si>
  <si>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</si>
  <si>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</si>
  <si>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</si>
  <si>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</si>
  <si>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</si>
  <si>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</si>
  <si>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</si>
  <si>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</si>
  <si>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</si>
  <si>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</si>
  <si>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</si>
  <si>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</si>
  <si>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</si>
  <si>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</si>
  <si>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</si>
  <si>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</si>
  <si>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</si>
  <si>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</si>
  <si>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</si>
  <si>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</si>
  <si>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</si>
  <si>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</si>
  <si>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</si>
  <si>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</si>
  <si>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</si>
  <si>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</si>
  <si>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</si>
  <si>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</si>
  <si>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</si>
  <si>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</si>
  <si>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</si>
  <si>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</si>
  <si>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</si>
  <si>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</si>
  <si>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</si>
  <si>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</si>
  <si>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</si>
  <si>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</si>
  <si>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</si>
  <si>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</si>
  <si>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</si>
  <si>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</si>
  <si>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</si>
  <si>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</si>
  <si>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</si>
  <si>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</si>
  <si>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</si>
  <si>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</si>
  <si>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</si>
  <si>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</si>
  <si>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</si>
  <si>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</si>
  <si>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</si>
  <si>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</si>
  <si>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</si>
  <si>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</si>
  <si>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</si>
  <si>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</si>
  <si>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</si>
  <si>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</si>
  <si>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</si>
  <si>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</si>
  <si>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</si>
  <si>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</si>
  <si>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</si>
  <si>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</si>
  <si>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</si>
  <si>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</si>
  <si>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</si>
  <si>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</si>
  <si>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</si>
  <si>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</si>
  <si>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</si>
  <si>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</si>
  <si>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</si>
  <si>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</si>
  <si>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</si>
  <si>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</si>
  <si>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</si>
  <si>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</si>
  <si>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</si>
  <si>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</si>
  <si>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</si>
  <si>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</si>
  <si>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</si>
  <si>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</si>
  <si>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</si>
  <si>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</si>
  <si>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</si>
  <si>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</si>
  <si>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</si>
  <si>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</si>
  <si>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</si>
  <si>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</si>
  <si>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</si>
  <si>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</si>
  <si>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</si>
  <si>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</si>
  <si>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</si>
  <si>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</si>
  <si>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</si>
  <si>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</si>
  <si>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</si>
  <si>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</si>
  <si>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</si>
  <si>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</si>
  <si>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</si>
  <si>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</si>
  <si>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</si>
  <si>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</si>
  <si>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</si>
  <si>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</si>
  <si>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</si>
  <si>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</si>
  <si>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</si>
  <si>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</si>
  <si>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</si>
  <si>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</si>
  <si>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</si>
  <si>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</si>
  <si>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</si>
  <si>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</si>
  <si>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</si>
  <si>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</si>
  <si>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</si>
  <si>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</si>
  <si>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</si>
  <si>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</si>
  <si>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</si>
  <si>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</si>
  <si>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</si>
  <si>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</si>
  <si>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</si>
  <si>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</si>
  <si>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</si>
  <si>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</si>
  <si>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</si>
  <si>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</si>
  <si>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</si>
  <si>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</si>
  <si>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</si>
  <si>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</si>
  <si>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</si>
  <si>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</si>
  <si>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</si>
  <si>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</si>
  <si>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</si>
  <si>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</si>
  <si>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</si>
  <si>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</si>
  <si>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</si>
  <si>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</si>
  <si>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</si>
  <si>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</si>
  <si>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</si>
  <si>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</si>
  <si>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</si>
  <si>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</si>
  <si>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</si>
  <si>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</si>
  <si>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</si>
  <si>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</si>
  <si>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</si>
  <si>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</si>
  <si>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</si>
  <si>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</si>
  <si>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</si>
  <si>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</si>
  <si>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</si>
  <si>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</si>
  <si>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</si>
  <si>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</si>
  <si>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</si>
  <si>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</si>
  <si>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</si>
  <si>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</si>
  <si>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</si>
  <si>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</si>
  <si>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</si>
  <si>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</si>
  <si>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</si>
  <si>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</si>
  <si>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</si>
  <si>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</si>
  <si>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</si>
  <si>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</si>
  <si>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</si>
  <si>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</si>
  <si>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</si>
  <si>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</si>
  <si>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</si>
  <si>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</si>
  <si>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</si>
  <si>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</si>
  <si>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</si>
  <si>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</si>
  <si>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</si>
  <si>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</si>
  <si>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</si>
  <si>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</si>
  <si>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</si>
  <si>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</si>
  <si>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</si>
  <si>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</si>
  <si>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</si>
  <si>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</si>
  <si>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</si>
  <si>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</si>
  <si>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</si>
  <si>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</si>
  <si>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</si>
  <si>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</si>
  <si>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</si>
  <si>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</si>
  <si>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</si>
  <si>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</si>
  <si>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</si>
  <si>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</si>
  <si>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</si>
  <si>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</si>
  <si>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</si>
  <si>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</si>
  <si>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</si>
  <si>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</si>
  <si>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</si>
  <si>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</si>
  <si>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</si>
  <si>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</si>
  <si>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</si>
  <si>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</si>
  <si>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</si>
  <si>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</si>
  <si>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</si>
  <si>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</si>
  <si>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</si>
  <si>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</si>
  <si>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</si>
  <si>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</si>
  <si>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</si>
  <si>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</si>
  <si>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</si>
  <si>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</si>
  <si>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</si>
  <si>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</si>
  <si>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</si>
  <si>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</si>
  <si>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</si>
  <si>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</si>
  <si>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</si>
  <si>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</si>
  <si>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</si>
  <si>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</si>
  <si>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</si>
  <si>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</si>
  <si>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</si>
  <si>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</si>
  <si>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</si>
  <si>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</si>
  <si>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</si>
  <si>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</si>
  <si>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</si>
  <si>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</si>
  <si>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</si>
  <si>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</si>
  <si>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</si>
  <si>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</si>
  <si>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</si>
  <si>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</si>
  <si>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</si>
  <si>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</si>
  <si>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</si>
  <si>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</si>
  <si>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</si>
  <si>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</si>
  <si>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</si>
  <si>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</si>
  <si>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</si>
  <si>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</si>
  <si>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</si>
  <si>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</si>
  <si>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</si>
  <si>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</si>
  <si>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</si>
  <si>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</si>
  <si>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</si>
  <si>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</si>
  <si>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</si>
  <si>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</si>
  <si>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</si>
  <si>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</si>
  <si>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</si>
  <si>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</si>
  <si>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</si>
  <si>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</si>
  <si>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</si>
  <si>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</si>
  <si>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</si>
  <si>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</si>
  <si>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</si>
  <si>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</si>
  <si>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</si>
  <si>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</si>
  <si>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</si>
  <si>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</si>
  <si>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</si>
  <si>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</si>
  <si>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</si>
  <si>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</si>
  <si>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</si>
  <si>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</si>
  <si>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</si>
  <si>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</si>
  <si>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</si>
  <si>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</si>
  <si>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</si>
  <si>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</si>
  <si>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</si>
  <si>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</si>
  <si>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</si>
  <si>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</si>
  <si>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</si>
  <si>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</si>
  <si>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</si>
  <si>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</si>
  <si>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</si>
  <si>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</si>
  <si>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</si>
  <si>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</si>
  <si>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</si>
  <si>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</si>
  <si>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</si>
  <si>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</si>
  <si>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</si>
  <si>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</si>
  <si>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</si>
  <si>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</si>
  <si>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</si>
  <si>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</si>
  <si>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</si>
  <si>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</si>
  <si>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</si>
  <si>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</si>
  <si>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</si>
  <si>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</si>
  <si>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</si>
  <si>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</si>
  <si>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</si>
  <si>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</si>
  <si>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</si>
  <si>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</si>
  <si>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</si>
  <si>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</si>
  <si>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</si>
  <si>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</si>
  <si>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</si>
  <si>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</si>
  <si>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</si>
  <si>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</si>
  <si>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</si>
  <si>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</si>
  <si>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</si>
  <si>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</si>
  <si>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</si>
  <si>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</si>
  <si>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</si>
  <si>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</si>
  <si>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</si>
  <si>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</si>
  <si>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</si>
  <si>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</si>
  <si>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</si>
  <si>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</si>
  <si>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</si>
  <si>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</si>
  <si>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</si>
  <si>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</si>
  <si>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</si>
  <si>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</si>
  <si>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</si>
  <si>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</si>
  <si>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</si>
  <si>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</si>
  <si>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</si>
  <si>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</si>
  <si>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</si>
  <si>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</si>
  <si>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</si>
  <si>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</si>
  <si>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</si>
  <si>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</si>
  <si>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</si>
  <si>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</si>
  <si>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</si>
  <si>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</si>
  <si>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</si>
  <si>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</si>
  <si>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</si>
  <si>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</si>
  <si>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</si>
  <si>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</si>
  <si>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</si>
  <si>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</si>
  <si>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</si>
  <si>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</si>
  <si>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</si>
  <si>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</si>
  <si>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</si>
  <si>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</si>
  <si>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</si>
  <si>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</si>
  <si>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</si>
  <si>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</si>
  <si>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</si>
  <si>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</si>
  <si>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</si>
  <si>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</si>
  <si>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</si>
  <si>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</si>
  <si>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</si>
  <si>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</si>
  <si>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</si>
  <si>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</si>
  <si>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</si>
  <si>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</si>
  <si>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</si>
  <si>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</si>
  <si>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</si>
  <si>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</si>
  <si>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</si>
  <si>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</si>
  <si>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</si>
  <si>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</si>
  <si>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</si>
  <si>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</si>
  <si>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</si>
  <si>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</si>
  <si>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</si>
  <si>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</si>
  <si>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</si>
  <si>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</si>
  <si>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</si>
  <si>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</si>
  <si>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</si>
  <si>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</si>
  <si>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</si>
  <si>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</si>
  <si>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</si>
  <si>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</si>
  <si>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</si>
  <si>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</si>
  <si>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</si>
  <si>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</si>
  <si>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</si>
  <si>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</si>
  <si>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</si>
  <si>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</si>
  <si>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</si>
  <si>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</si>
  <si>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</si>
  <si>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</si>
  <si>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</si>
  <si>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</si>
  <si>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</si>
  <si>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</si>
  <si>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</si>
  <si>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</si>
  <si>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</si>
  <si>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</si>
  <si>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</si>
  <si>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</si>
  <si>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</si>
  <si>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</si>
  <si>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</si>
  <si>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</si>
  <si>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</si>
  <si>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</si>
  <si>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</si>
  <si>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</si>
  <si>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</si>
  <si>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</si>
  <si>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</si>
  <si>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</si>
  <si>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</si>
  <si>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</si>
  <si>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</si>
  <si>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</si>
  <si>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</si>
  <si>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</si>
  <si>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</si>
  <si>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</si>
  <si>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</si>
  <si>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</si>
  <si>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</si>
  <si>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</si>
  <si>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</si>
  <si>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</si>
  <si>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</si>
  <si>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</si>
  <si>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</si>
  <si>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</si>
  <si>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</si>
  <si>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</si>
  <si>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</si>
  <si>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</si>
  <si>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</si>
  <si>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</si>
  <si>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</si>
  <si>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</si>
  <si>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</si>
  <si>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</si>
  <si>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</si>
  <si>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</si>
  <si>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</si>
  <si>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</si>
  <si>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</si>
  <si>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</si>
  <si>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</si>
  <si>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</si>
  <si>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</si>
  <si>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</si>
  <si>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</si>
  <si>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</si>
  <si>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</si>
  <si>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</si>
  <si>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</si>
  <si>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</si>
  <si>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</si>
  <si>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</si>
  <si>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</si>
  <si>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</si>
  <si>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</si>
  <si>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</si>
  <si>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</si>
  <si>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</si>
  <si>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</si>
  <si>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</si>
  <si>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</si>
  <si>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</si>
  <si>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</si>
  <si>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</si>
  <si>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</si>
  <si>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</si>
  <si>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</si>
  <si>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</si>
  <si>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</si>
  <si>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</si>
  <si>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</si>
  <si>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</si>
  <si>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</si>
  <si>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</si>
  <si>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</si>
  <si>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</si>
  <si>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</si>
  <si>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</si>
  <si>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</si>
  <si>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</si>
  <si>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</si>
  <si>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</si>
  <si>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</si>
  <si>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</si>
  <si>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</si>
  <si>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</si>
  <si>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</si>
  <si>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</si>
  <si>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</si>
  <si>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</si>
  <si>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</si>
  <si>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</si>
  <si>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</si>
  <si>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</si>
  <si>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</si>
  <si>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</si>
  <si>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</si>
  <si>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</si>
  <si>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</si>
  <si>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</si>
  <si>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</si>
  <si>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</si>
  <si>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</si>
  <si>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</si>
  <si>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</si>
  <si>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</si>
  <si>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</si>
  <si>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</si>
  <si>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</si>
  <si>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</si>
  <si>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</si>
  <si>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</si>
  <si>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</si>
  <si>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</si>
  <si>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</si>
  <si>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</si>
  <si>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</si>
  <si>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</si>
  <si>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</si>
  <si>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</si>
  <si>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</si>
  <si>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</si>
  <si>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</si>
  <si>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</si>
  <si>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</si>
  <si>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</si>
  <si>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</si>
  <si>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</si>
  <si>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</si>
  <si>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</si>
  <si>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</si>
  <si>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</si>
  <si>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</si>
  <si>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</si>
  <si>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</si>
  <si>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</si>
  <si>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</si>
  <si>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</si>
  <si>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</si>
  <si>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</si>
  <si>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</si>
  <si>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</si>
  <si>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</si>
  <si>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</si>
  <si>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</si>
  <si>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</si>
  <si>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</si>
  <si>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</si>
  <si>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</si>
  <si>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</si>
  <si>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</si>
  <si>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</si>
  <si>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</si>
  <si>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</si>
  <si>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</si>
  <si>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</si>
  <si>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</si>
  <si>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</si>
  <si>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</si>
  <si>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</si>
  <si>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</si>
  <si>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</si>
  <si>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</si>
  <si>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</si>
  <si>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</si>
  <si>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</si>
  <si>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</si>
  <si>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</si>
  <si>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</si>
  <si>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</si>
  <si>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</si>
  <si>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</si>
  <si>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</si>
  <si>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</si>
  <si>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</si>
  <si>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</si>
  <si>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</si>
  <si>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</si>
  <si>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</si>
  <si>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</si>
  <si>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</si>
  <si>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</si>
  <si>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</si>
  <si>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</si>
  <si>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</si>
  <si>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</si>
  <si>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</si>
  <si>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</si>
  <si>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</si>
  <si>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</si>
  <si>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</si>
  <si>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</si>
  <si>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</si>
  <si>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</si>
  <si>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</si>
  <si>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</si>
  <si>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</si>
  <si>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</si>
  <si>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</si>
  <si>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</si>
  <si>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</si>
  <si>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</si>
  <si>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</si>
  <si>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</si>
  <si>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</si>
  <si>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</si>
  <si>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</si>
  <si>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</si>
  <si>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</si>
  <si>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</si>
  <si>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</si>
  <si>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</si>
  <si>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</si>
  <si>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</si>
  <si>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</si>
  <si>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</si>
  <si>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</si>
  <si>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</si>
  <si>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</si>
  <si>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</si>
  <si>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</si>
  <si>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</si>
  <si>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</si>
  <si>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</si>
  <si>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</si>
  <si>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</si>
  <si>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</si>
  <si>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</si>
  <si>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</si>
  <si>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</si>
  <si>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</si>
  <si>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</si>
  <si>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</si>
  <si>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</si>
  <si>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</si>
  <si>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</si>
  <si>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</si>
  <si>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</si>
  <si>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</si>
  <si>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</si>
  <si>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</si>
  <si>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</si>
  <si>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</si>
  <si>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</si>
  <si>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</si>
  <si>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</si>
  <si>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</si>
  <si>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</si>
  <si>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</si>
  <si>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</si>
  <si>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</si>
  <si>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</si>
  <si>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</si>
  <si>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</si>
  <si>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</si>
  <si>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</si>
  <si>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</si>
  <si>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</si>
  <si>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</si>
  <si>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</si>
  <si>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</si>
  <si>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</si>
  <si>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</si>
  <si>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</si>
  <si>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</si>
  <si>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</si>
  <si>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</si>
  <si>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</si>
  <si>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</si>
  <si>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</si>
  <si>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</si>
  <si>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</si>
  <si>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</si>
  <si>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</si>
  <si>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</si>
  <si>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</si>
  <si>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</si>
  <si>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</si>
  <si>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</si>
  <si>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</si>
  <si>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</si>
  <si>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</si>
  <si>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</si>
  <si>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</si>
  <si>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</si>
  <si>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</si>
  <si>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</si>
  <si>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</si>
  <si>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</si>
  <si>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</si>
  <si>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</si>
  <si>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</si>
  <si>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</si>
  <si>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</si>
  <si>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</si>
  <si>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</si>
  <si>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</si>
  <si>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</si>
  <si>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</si>
  <si>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</si>
  <si>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</si>
  <si>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</si>
  <si>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</si>
  <si>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</si>
  <si>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</si>
  <si>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</si>
  <si>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</si>
  <si>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</si>
  <si>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</si>
  <si>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</si>
  <si>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</si>
  <si>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</si>
  <si>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</si>
  <si>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</si>
  <si>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</si>
  <si>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</si>
  <si>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</si>
  <si>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</si>
  <si>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</si>
  <si>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</si>
  <si>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</si>
  <si>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</si>
  <si>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</si>
  <si>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</si>
  <si>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</si>
  <si>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</si>
  <si>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</si>
  <si>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</si>
  <si>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</si>
  <si>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</si>
  <si>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</si>
  <si>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</si>
  <si>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</si>
  <si>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</si>
  <si>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</si>
  <si>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</si>
  <si>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</si>
  <si>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</si>
  <si>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</si>
  <si>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</si>
  <si>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</si>
  <si>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</si>
  <si>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</si>
  <si>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</si>
  <si>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</si>
  <si>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</si>
  <si>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</si>
  <si>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</si>
  <si>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</si>
  <si>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</si>
  <si>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</si>
  <si>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</si>
  <si>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</si>
  <si>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</si>
  <si>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</si>
  <si>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</si>
  <si>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</si>
  <si>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</si>
  <si>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</si>
  <si>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</si>
  <si>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</si>
  <si>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</si>
  <si>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</si>
  <si>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</si>
  <si>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</si>
  <si>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</si>
  <si>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</si>
  <si>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</si>
  <si>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</si>
  <si>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</si>
  <si>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</si>
  <si>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</si>
  <si>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</si>
  <si>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</si>
  <si>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</si>
  <si>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</si>
  <si>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</si>
  <si>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</si>
  <si>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</si>
  <si>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</si>
  <si>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</si>
  <si>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</si>
  <si>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</si>
  <si>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</si>
  <si>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</si>
  <si>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</si>
  <si>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</si>
  <si>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</si>
  <si>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</si>
  <si>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</si>
  <si>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</si>
  <si>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</si>
  <si>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</si>
  <si>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</si>
  <si>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</si>
  <si>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</si>
  <si>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</si>
  <si>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</si>
  <si>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</si>
  <si>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</si>
  <si>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</si>
  <si>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</si>
  <si>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</si>
  <si>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</si>
  <si>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</si>
  <si>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</si>
  <si>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</si>
  <si>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</si>
  <si>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</si>
  <si>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</si>
  <si>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</si>
  <si>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</si>
  <si>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</si>
  <si>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</si>
  <si>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</si>
  <si>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</si>
  <si>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</si>
  <si>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</si>
  <si>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</si>
  <si>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</si>
  <si>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</si>
  <si>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</si>
  <si>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</si>
  <si>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</si>
  <si>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</si>
  <si>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</si>
  <si>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</si>
  <si>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</si>
  <si>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</si>
  <si>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</si>
  <si>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</si>
  <si>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</si>
  <si>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</si>
  <si>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</si>
  <si>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</si>
  <si>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</si>
  <si>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</si>
  <si>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</si>
  <si>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</si>
  <si>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</si>
  <si>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</si>
  <si>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</si>
  <si>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</si>
  <si>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</si>
  <si>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</si>
  <si>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</si>
  <si>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</si>
  <si>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</si>
  <si>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</si>
  <si>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</si>
  <si>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</si>
  <si>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</si>
  <si>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</si>
  <si>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</si>
  <si>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</si>
  <si>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</si>
  <si>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</si>
  <si>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</si>
  <si>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</si>
  <si>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</si>
  <si>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</si>
  <si>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</si>
  <si>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</si>
  <si>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</si>
  <si>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</si>
  <si>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</si>
  <si>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</si>
  <si>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</si>
  <si>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</si>
  <si>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</si>
  <si>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</si>
  <si>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</si>
  <si>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</si>
  <si>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</si>
  <si>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</si>
  <si>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</si>
  <si>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</si>
  <si>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</si>
  <si>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</si>
  <si>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</si>
  <si>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</si>
  <si>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</si>
  <si>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</si>
  <si>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</si>
  <si>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</si>
  <si>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</si>
  <si>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</si>
  <si>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</si>
  <si>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</si>
  <si>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</si>
  <si>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</si>
  <si>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</si>
  <si>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</si>
  <si>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</si>
  <si>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</si>
  <si>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</si>
  <si>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</si>
  <si>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</si>
  <si>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</si>
  <si>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</si>
  <si>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</si>
  <si>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</si>
  <si>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</si>
  <si>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</si>
  <si>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</si>
  <si>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</si>
  <si>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</si>
  <si>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</si>
  <si>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</si>
  <si>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</si>
  <si>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</si>
  <si>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</si>
  <si>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</si>
  <si>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</si>
  <si>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</si>
  <si>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</si>
  <si>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</si>
  <si>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</si>
  <si>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</si>
  <si>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</si>
  <si>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</si>
  <si>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</si>
  <si>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</si>
  <si>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</si>
  <si>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</si>
  <si>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</si>
  <si>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</si>
  <si>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</si>
  <si>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</si>
  <si>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</si>
  <si>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</si>
  <si>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</si>
  <si>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</si>
  <si>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</si>
  <si>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</si>
  <si>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</si>
  <si>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</si>
  <si>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</si>
  <si>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</si>
  <si>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</si>
  <si>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</si>
  <si>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</si>
  <si>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</si>
  <si>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</si>
  <si>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</si>
  <si>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</si>
  <si>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</si>
  <si>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</si>
  <si>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</si>
  <si>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</si>
  <si>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</si>
  <si>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</si>
  <si>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</si>
  <si>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</si>
  <si>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</si>
  <si>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</si>
  <si>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</si>
  <si>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</si>
  <si>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</si>
  <si>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</si>
  <si>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</si>
  <si>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</si>
  <si>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</si>
  <si>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</si>
  <si>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</si>
  <si>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</si>
  <si>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</si>
  <si>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</si>
  <si>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</si>
  <si>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</si>
  <si>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</si>
  <si>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</si>
  <si>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</si>
  <si>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</si>
  <si>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</si>
  <si>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</si>
  <si>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</si>
  <si>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</si>
  <si>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</si>
  <si>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</si>
  <si>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</si>
  <si>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</si>
  <si>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</si>
  <si>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</si>
  <si>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</si>
  <si>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</si>
  <si>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</si>
  <si>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</si>
  <si>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</si>
  <si>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</si>
  <si>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</si>
  <si>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</si>
  <si>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</si>
  <si>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</si>
  <si>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</si>
  <si>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</si>
  <si>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</si>
  <si>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</si>
  <si>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</si>
  <si>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</si>
  <si>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</si>
  <si>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</si>
  <si>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</si>
  <si>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</si>
  <si>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</si>
  <si>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</si>
  <si>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</si>
  <si>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</si>
  <si>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</si>
  <si>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</si>
  <si>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</si>
  <si>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</si>
  <si>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</si>
  <si>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</si>
  <si>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</si>
  <si>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</si>
  <si>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</si>
  <si>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</si>
  <si>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</si>
  <si>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</si>
  <si>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</si>
  <si>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</si>
  <si>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</si>
  <si>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</si>
  <si>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</si>
  <si>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</si>
  <si>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</si>
  <si>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</si>
  <si>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</si>
  <si>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</si>
  <si>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</si>
  <si>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</si>
  <si>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</si>
  <si>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</si>
  <si>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</si>
  <si>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</si>
  <si>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</si>
  <si>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</si>
  <si>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</si>
  <si>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</si>
  <si>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</si>
  <si>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</si>
  <si>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</si>
  <si>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</si>
  <si>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</si>
  <si>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</si>
  <si>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</si>
  <si>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</si>
  <si>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</si>
  <si>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</si>
  <si>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</si>
  <si>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</si>
  <si>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</si>
  <si>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</si>
  <si>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</si>
  <si>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</si>
  <si>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</si>
  <si>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</si>
  <si>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</si>
  <si>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</si>
  <si>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</si>
  <si>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</si>
  <si>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</si>
  <si>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</si>
  <si>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</si>
  <si>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</si>
  <si>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</si>
  <si>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</si>
  <si>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</si>
  <si>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</si>
  <si>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</si>
  <si>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</si>
  <si>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</si>
  <si>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</si>
  <si>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</si>
  <si>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</si>
  <si>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</si>
  <si>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</si>
  <si>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</si>
  <si>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</si>
  <si>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</si>
  <si>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</si>
  <si>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</si>
  <si>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</si>
  <si>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</si>
  <si>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</si>
  <si>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</si>
  <si>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</si>
  <si>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</si>
  <si>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</si>
  <si>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</si>
  <si>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</si>
  <si>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</si>
  <si>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</si>
  <si>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</si>
  <si>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</si>
  <si>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</si>
  <si>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</si>
  <si>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</si>
  <si>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</si>
  <si>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</si>
  <si>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</si>
  <si>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</si>
  <si>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</si>
  <si>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</si>
  <si>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</si>
  <si>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</si>
  <si>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</si>
  <si>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</si>
  <si>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</si>
  <si>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</si>
  <si>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</si>
  <si>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</si>
  <si>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</si>
  <si>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</si>
  <si>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</si>
  <si>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</si>
  <si>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</si>
  <si>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</si>
  <si>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</si>
  <si>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</si>
  <si>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</si>
  <si>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</si>
  <si>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</si>
  <si>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</si>
  <si>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</si>
  <si>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</si>
  <si>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</si>
  <si>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</si>
  <si>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</si>
  <si>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</si>
  <si>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</si>
  <si>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</si>
  <si>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</si>
  <si>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</si>
  <si>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</si>
  <si>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</si>
  <si>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</si>
  <si>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</si>
  <si>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</si>
  <si>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</si>
  <si>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</si>
  <si>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</si>
  <si>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</si>
  <si>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</si>
  <si>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</si>
  <si>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</si>
  <si>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</si>
  <si>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</si>
  <si>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</si>
  <si>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</si>
  <si>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</si>
  <si>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</si>
  <si>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</si>
  <si>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</si>
  <si>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</si>
  <si>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</si>
  <si>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</si>
  <si>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</si>
  <si>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</si>
  <si>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</si>
  <si>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</si>
  <si>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</si>
  <si>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</si>
  <si>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</si>
  <si>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</si>
  <si>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</si>
  <si>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</si>
  <si>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</si>
  <si>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</si>
  <si>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</si>
  <si>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</si>
  <si>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</si>
  <si>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</si>
  <si>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</si>
  <si>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</si>
  <si>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</si>
  <si>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</si>
  <si>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</si>
  <si>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</si>
  <si>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</si>
  <si>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</si>
  <si>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</si>
  <si>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</si>
  <si>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</si>
  <si>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</si>
  <si>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</si>
  <si>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</si>
  <si>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</si>
  <si>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</si>
  <si>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</si>
  <si>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</si>
  <si>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</si>
  <si>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</si>
  <si>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</si>
  <si>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</si>
  <si>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</si>
  <si>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</si>
  <si>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</si>
  <si>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</si>
  <si>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</si>
  <si>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</si>
  <si>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</si>
  <si>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</si>
  <si>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</si>
  <si>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</si>
  <si>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</si>
  <si>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</si>
  <si>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</si>
  <si>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</si>
  <si>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</si>
  <si>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</si>
  <si>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</si>
  <si>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</si>
  <si>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</si>
  <si>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</si>
  <si>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</si>
  <si>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</si>
  <si>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</si>
  <si>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</si>
  <si>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</si>
  <si>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</si>
  <si>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</si>
  <si>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</si>
  <si>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</si>
  <si>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</si>
  <si>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</si>
  <si>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</si>
  <si>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</si>
  <si>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</si>
  <si>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</si>
  <si>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</si>
  <si>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</si>
  <si>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</si>
  <si>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</si>
  <si>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</si>
  <si>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</si>
  <si>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</si>
  <si>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</si>
  <si>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</si>
  <si>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</si>
  <si>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</si>
  <si>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</si>
  <si>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</si>
  <si>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</si>
  <si>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</si>
  <si>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</si>
  <si>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</si>
  <si>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</si>
  <si>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</si>
  <si>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</si>
  <si>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</si>
  <si>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</si>
  <si>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</si>
  <si>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</si>
  <si>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</si>
  <si>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</si>
  <si>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</si>
  <si>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</si>
  <si>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</si>
  <si>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</si>
  <si>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</si>
  <si>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</si>
  <si>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</si>
  <si>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</si>
  <si>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</si>
  <si>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</si>
  <si>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</si>
  <si>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</si>
  <si>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</si>
  <si>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</si>
  <si>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</si>
  <si>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</si>
  <si>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</si>
  <si>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</si>
  <si>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</si>
  <si>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</si>
  <si>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</si>
  <si>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</si>
  <si>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</si>
  <si>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</si>
  <si>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</si>
  <si>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</si>
  <si>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</si>
  <si>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</si>
  <si>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</si>
  <si>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</si>
  <si>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</si>
  <si>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</si>
  <si>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</si>
  <si>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</si>
  <si>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</si>
  <si>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</si>
  <si>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</si>
  <si>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</si>
  <si>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</si>
  <si>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</si>
  <si>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</si>
  <si>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</si>
  <si>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</si>
  <si>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</si>
  <si>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</si>
  <si>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</si>
  <si>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</si>
  <si>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</si>
  <si>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</si>
  <si>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</si>
  <si>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</si>
  <si>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</si>
  <si>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</si>
  <si>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</si>
  <si>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</si>
  <si>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</si>
  <si>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</si>
  <si>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</si>
  <si>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</si>
  <si>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</si>
  <si>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</si>
  <si>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</si>
  <si>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</si>
  <si>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</si>
  <si>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</si>
  <si>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</si>
  <si>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</si>
  <si>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</si>
  <si>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</si>
  <si>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</si>
  <si>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</si>
  <si>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</si>
  <si>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</si>
  <si>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</si>
  <si>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</si>
  <si>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</si>
  <si>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</si>
  <si>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</si>
  <si>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</si>
  <si>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</si>
  <si>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</si>
  <si>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</si>
  <si>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</si>
  <si>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</si>
  <si>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</si>
  <si>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</si>
  <si>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</si>
  <si>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</si>
  <si>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</si>
  <si>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</si>
  <si>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</si>
  <si>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</si>
  <si>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</si>
  <si>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</si>
  <si>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</si>
  <si>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</si>
  <si>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</si>
  <si>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</si>
  <si>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</si>
  <si>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</si>
  <si>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</si>
  <si>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</si>
  <si>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</si>
  <si>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</si>
  <si>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</si>
  <si>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</si>
  <si>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</si>
  <si>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</si>
  <si>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</si>
  <si>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</si>
  <si>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</si>
  <si>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</si>
  <si>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</si>
  <si>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</si>
  <si>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</si>
  <si>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</si>
  <si>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</si>
  <si>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</si>
  <si>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</si>
  <si>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</si>
  <si>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</si>
  <si>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</si>
  <si>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</si>
  <si>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</si>
  <si>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</si>
  <si>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</si>
  <si>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</si>
  <si>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</si>
  <si>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</si>
  <si>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</si>
  <si>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</si>
  <si>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</si>
  <si>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</si>
  <si>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</si>
  <si>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</si>
  <si>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</si>
  <si>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</si>
  <si>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</si>
  <si>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</si>
  <si>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</si>
  <si>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</si>
  <si>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</si>
  <si>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</si>
  <si>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</si>
  <si>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</si>
  <si>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</si>
  <si>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</si>
  <si>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</si>
  <si>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</si>
  <si>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</si>
  <si>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</si>
  <si>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</si>
  <si>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</si>
  <si>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</si>
  <si>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</si>
  <si>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</si>
  <si>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</si>
  <si>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</si>
  <si>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</si>
  <si>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</si>
  <si>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</si>
  <si>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</si>
  <si>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</si>
  <si>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</si>
  <si>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</si>
  <si>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</si>
  <si>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</si>
  <si>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</si>
  <si>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</si>
  <si>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</si>
  <si>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</si>
  <si>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</si>
  <si>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</si>
  <si>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</si>
  <si>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</si>
  <si>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</si>
  <si>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</si>
  <si>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</si>
  <si>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</si>
  <si>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</si>
  <si>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</si>
  <si>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</si>
  <si>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</si>
  <si>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</si>
  <si>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</si>
  <si>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</si>
  <si>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</si>
  <si>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</si>
  <si>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</si>
  <si>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</si>
  <si>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</si>
  <si>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</si>
  <si>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</si>
  <si>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</si>
  <si>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</si>
  <si>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</si>
  <si>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</si>
  <si>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</si>
  <si>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</si>
  <si>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</si>
  <si>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</si>
  <si>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</si>
  <si>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</si>
  <si>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</si>
  <si>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</si>
  <si>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</si>
  <si>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</si>
  <si>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</si>
  <si>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</si>
  <si>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</si>
  <si>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</si>
  <si>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</si>
  <si>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</si>
  <si>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</si>
  <si>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</si>
  <si>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</si>
  <si>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</si>
  <si>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</si>
  <si>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</si>
  <si>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</si>
  <si>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</si>
  <si>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</si>
  <si>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</si>
  <si>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</si>
  <si>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</si>
  <si>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</si>
  <si>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</si>
  <si>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</si>
  <si>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</si>
  <si>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</si>
  <si>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</si>
  <si>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</si>
  <si>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</si>
  <si>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</si>
  <si>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</si>
  <si>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</si>
  <si>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</si>
  <si>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</si>
  <si>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</si>
  <si>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</si>
  <si>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</si>
  <si>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</si>
  <si>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</si>
  <si>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</si>
  <si>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</si>
  <si>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</si>
  <si>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</si>
  <si>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</si>
  <si>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</si>
  <si>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</si>
  <si>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</si>
  <si>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</si>
  <si>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</si>
  <si>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</si>
  <si>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</si>
  <si>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</si>
  <si>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</si>
  <si>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</si>
  <si>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</si>
  <si>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</si>
  <si>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</si>
  <si>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</si>
  <si>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</si>
  <si>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</si>
  <si>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</si>
  <si>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</si>
  <si>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</si>
  <si>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</si>
  <si>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</si>
  <si>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</si>
  <si>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</si>
  <si>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</si>
  <si>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</si>
  <si>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</si>
  <si>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</si>
  <si>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</si>
  <si>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</si>
  <si>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</si>
  <si>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</si>
  <si>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</si>
  <si>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</si>
  <si>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</si>
  <si>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</si>
  <si>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</si>
  <si>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</si>
  <si>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</si>
  <si>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</si>
  <si>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</si>
  <si>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</si>
  <si>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</si>
  <si>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</si>
  <si>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</si>
  <si>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</si>
  <si>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</si>
  <si>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</si>
  <si>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</si>
  <si>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</si>
  <si>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</si>
  <si>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</si>
  <si>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</si>
  <si>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</si>
  <si>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</si>
  <si>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</si>
  <si>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</si>
  <si>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</si>
  <si>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</si>
  <si>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</si>
  <si>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</si>
  <si>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</si>
  <si>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</si>
  <si>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</si>
  <si>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</si>
  <si>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</si>
  <si>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</si>
  <si>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</si>
  <si>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</si>
  <si>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</si>
  <si>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</si>
  <si>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</si>
  <si>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</si>
  <si>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</si>
  <si>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</si>
  <si>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</si>
  <si>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</si>
  <si>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</si>
  <si>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</si>
  <si>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</si>
  <si>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</si>
  <si>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</si>
  <si>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</si>
  <si>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</si>
  <si>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</si>
  <si>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</si>
  <si>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</si>
  <si>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</si>
  <si>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</si>
  <si>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</si>
  <si>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</si>
  <si>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</si>
  <si>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</si>
  <si>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</si>
  <si>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</si>
  <si>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</si>
  <si>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</si>
  <si>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</si>
  <si>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</si>
  <si>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</si>
  <si>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</si>
  <si>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</si>
  <si>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</si>
  <si>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</si>
  <si>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</si>
  <si>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</si>
  <si>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</si>
  <si>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</si>
  <si>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</si>
  <si>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</si>
  <si>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</si>
  <si>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</si>
  <si>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</si>
  <si>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</si>
  <si>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</si>
  <si>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</si>
  <si>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</si>
  <si>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</si>
  <si>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</si>
  <si>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</si>
  <si>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</si>
  <si>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</si>
  <si>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</si>
  <si>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</si>
  <si>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</si>
  <si>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</si>
  <si>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</si>
  <si>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</si>
  <si>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</si>
  <si>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</si>
  <si>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</si>
  <si>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</si>
  <si>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</si>
  <si>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</si>
  <si>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</si>
  <si>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</si>
  <si>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</si>
  <si>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</si>
  <si>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</si>
  <si>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</si>
  <si>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</si>
  <si>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</si>
  <si>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</si>
  <si>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</si>
  <si>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</si>
  <si>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</si>
  <si>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</si>
  <si>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</si>
  <si>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</si>
  <si>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</si>
  <si>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</si>
  <si>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</si>
  <si>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</si>
  <si>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</si>
  <si>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</si>
  <si>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</si>
  <si>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</si>
  <si>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</si>
  <si>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</si>
  <si>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</si>
  <si>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</si>
  <si>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</si>
  <si>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</si>
  <si>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</si>
  <si>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</si>
  <si>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</si>
  <si>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</si>
  <si>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</si>
  <si>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</si>
  <si>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</si>
  <si>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</si>
  <si>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</si>
  <si>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</si>
  <si>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</si>
  <si>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</si>
  <si>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</si>
  <si>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</si>
  <si>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</si>
  <si>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</si>
  <si>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</si>
  <si>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</si>
  <si>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</si>
  <si>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</si>
  <si>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</si>
  <si>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</si>
  <si>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</si>
  <si>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</si>
  <si>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</si>
  <si>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</si>
  <si>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</si>
  <si>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</si>
  <si>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</si>
  <si>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</si>
  <si>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</si>
  <si>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</si>
  <si>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</si>
  <si>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</si>
  <si>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</si>
  <si>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</si>
  <si>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</si>
  <si>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</si>
  <si>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</si>
  <si>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</si>
  <si>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</si>
  <si>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</si>
  <si>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</si>
  <si>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</si>
  <si>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</si>
  <si>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</si>
  <si>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</si>
  <si>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</si>
  <si>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</si>
  <si>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</si>
  <si>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</si>
  <si>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</si>
  <si>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</si>
  <si>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</si>
  <si>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</si>
  <si>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</si>
  <si>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</si>
  <si>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</si>
  <si>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</si>
  <si>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</si>
  <si>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</si>
  <si>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</si>
  <si>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</si>
  <si>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</si>
  <si>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</si>
  <si>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</si>
  <si>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</si>
  <si>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</si>
  <si>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</si>
  <si>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</si>
  <si>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</si>
  <si>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</si>
  <si>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</si>
  <si>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</si>
  <si>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</si>
  <si>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</si>
  <si>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</si>
  <si>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</si>
  <si>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</si>
  <si>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</si>
  <si>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</si>
  <si>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</si>
  <si>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</si>
  <si>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</si>
  <si>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</si>
  <si>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</si>
  <si>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</si>
  <si>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</si>
  <si>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</si>
  <si>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</si>
  <si>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</si>
  <si>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</si>
  <si>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</si>
  <si>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</si>
  <si>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</si>
  <si>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</si>
  <si>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</si>
  <si>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</si>
  <si>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</si>
  <si>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</si>
  <si>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</si>
  <si>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</si>
  <si>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</si>
  <si>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</si>
  <si>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</si>
  <si>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</si>
  <si>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</si>
  <si>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</si>
  <si>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</si>
  <si>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</si>
  <si>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</si>
  <si>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</si>
  <si>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</si>
  <si>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</si>
  <si>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</si>
  <si>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</si>
  <si>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</si>
  <si>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</si>
  <si>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</si>
  <si>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</si>
  <si>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</si>
  <si>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</si>
  <si>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</si>
  <si>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</si>
  <si>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</si>
  <si>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</si>
  <si>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</si>
  <si>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</si>
  <si>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</si>
  <si>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</si>
  <si>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</si>
  <si>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</si>
  <si>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</si>
  <si>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</si>
  <si>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</si>
  <si>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</si>
  <si>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</si>
  <si>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</si>
  <si>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</si>
  <si>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</si>
  <si>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</si>
  <si>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</si>
  <si>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</si>
  <si>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</si>
  <si>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</si>
  <si>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</si>
  <si>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</si>
  <si>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</si>
  <si>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</si>
  <si>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</si>
  <si>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</si>
  <si>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</si>
  <si>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</si>
  <si>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</si>
  <si>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</si>
  <si>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</si>
  <si>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</si>
  <si>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</si>
  <si>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</si>
  <si>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</si>
  <si>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</si>
  <si>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</si>
  <si>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</si>
  <si>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</si>
  <si>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</si>
  <si>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</si>
  <si>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</si>
  <si>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</si>
  <si>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</si>
  <si>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</si>
  <si>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</si>
  <si>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</si>
  <si>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</si>
  <si>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</si>
  <si>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</si>
  <si>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</si>
  <si>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</si>
  <si>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</si>
  <si>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</si>
  <si>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</si>
  <si>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</si>
  <si>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</si>
  <si>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</si>
  <si>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</si>
  <si>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</si>
  <si>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</si>
  <si>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</si>
  <si>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</si>
  <si>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</si>
  <si>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</si>
  <si>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</si>
  <si>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</si>
  <si>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</si>
  <si>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</si>
  <si>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</si>
  <si>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</si>
  <si>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</si>
  <si>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</si>
  <si>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</si>
  <si>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</si>
  <si>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</si>
  <si>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</si>
  <si>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</si>
  <si>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</si>
  <si>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</si>
  <si>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</si>
  <si>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</si>
  <si>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</si>
  <si>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</si>
  <si>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</si>
  <si>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</si>
  <si>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</si>
  <si>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</si>
  <si>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</si>
  <si>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</si>
  <si>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</si>
  <si>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</si>
  <si>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</si>
  <si>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</si>
  <si>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</si>
  <si>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</si>
  <si>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</si>
  <si>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</si>
  <si>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</si>
  <si>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</si>
  <si>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</si>
  <si>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</si>
  <si>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</si>
  <si>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</si>
  <si>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</si>
  <si>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</si>
  <si>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</si>
  <si>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</si>
  <si>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</si>
  <si>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</si>
  <si>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</si>
  <si>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</si>
  <si>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</si>
  <si>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</si>
  <si>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</si>
  <si>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</si>
  <si>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</si>
  <si>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</si>
  <si>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</si>
  <si>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</si>
  <si>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</si>
  <si>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</si>
  <si>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</si>
  <si>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</si>
  <si>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</si>
  <si>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</si>
  <si>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</si>
  <si>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</si>
  <si>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</si>
  <si>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</si>
  <si>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</si>
  <si>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</si>
  <si>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</si>
  <si>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</si>
  <si>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</si>
  <si>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</si>
  <si>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</si>
  <si>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</si>
  <si>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</si>
  <si>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</si>
  <si>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</si>
  <si>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</si>
  <si>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</si>
  <si>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</si>
  <si>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</si>
  <si>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</si>
  <si>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</si>
  <si>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</si>
  <si>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</si>
  <si>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</si>
  <si>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</si>
  <si>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</si>
  <si>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</si>
  <si>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</si>
  <si>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</si>
  <si>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</si>
  <si>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</si>
  <si>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</si>
  <si>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</si>
  <si>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</si>
  <si>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</si>
  <si>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</si>
  <si>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</si>
  <si>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</si>
  <si>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</si>
  <si>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</si>
  <si>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</si>
  <si>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</si>
  <si>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</si>
  <si>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</si>
  <si>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</si>
  <si>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</si>
  <si>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</si>
  <si>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</si>
  <si>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</si>
  <si>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</si>
  <si>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</si>
  <si>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</si>
  <si>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</si>
  <si>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</si>
  <si>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</si>
  <si>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</si>
  <si>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</si>
  <si>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</si>
  <si>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</si>
  <si>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</si>
  <si>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</si>
  <si>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</si>
  <si>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</si>
  <si>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</si>
  <si>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</si>
  <si>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</si>
  <si>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</si>
  <si>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</si>
  <si>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</si>
  <si>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</si>
  <si>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</si>
  <si>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</si>
  <si>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</si>
  <si>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</si>
  <si>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</si>
  <si>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</si>
  <si>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</si>
  <si>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</si>
  <si>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</si>
  <si>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</si>
  <si>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</si>
  <si>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</si>
  <si>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</si>
  <si>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</si>
  <si>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</si>
  <si>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</si>
  <si>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</si>
  <si>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</si>
  <si>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</si>
  <si>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</si>
  <si>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</si>
  <si>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</si>
  <si>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</si>
  <si>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</si>
  <si>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</si>
  <si>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</si>
  <si>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</si>
  <si>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</si>
  <si>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</si>
  <si>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</si>
  <si>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</si>
  <si>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</si>
  <si>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</si>
  <si>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</si>
  <si>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</si>
  <si>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</si>
  <si>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</si>
  <si>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</si>
  <si>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</si>
  <si>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</si>
  <si>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</si>
  <si>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</si>
  <si>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</si>
  <si>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</si>
  <si>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</si>
  <si>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</si>
  <si>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</si>
  <si>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</si>
  <si>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</si>
  <si>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</si>
  <si>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</si>
  <si>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</si>
  <si>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</si>
  <si>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</si>
  <si>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</si>
  <si>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</si>
  <si>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</si>
  <si>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</si>
  <si>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</si>
  <si>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</si>
  <si>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</si>
  <si>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</si>
  <si>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</si>
  <si>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</si>
  <si>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</si>
  <si>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</si>
  <si>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</si>
  <si>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</si>
  <si>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</si>
  <si>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</si>
  <si>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</si>
  <si>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</si>
  <si>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</si>
  <si>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</si>
  <si>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</si>
  <si>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</si>
  <si>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</si>
  <si>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</si>
  <si>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</si>
  <si>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</si>
  <si>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</si>
  <si>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</si>
  <si>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</si>
  <si>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</si>
  <si>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</si>
  <si>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</si>
  <si>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</si>
  <si>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</si>
  <si>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</si>
  <si>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</si>
  <si>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</si>
  <si>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</si>
  <si>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</si>
  <si>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</si>
  <si>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</si>
  <si>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</si>
  <si>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</si>
  <si>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</si>
  <si>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</si>
  <si>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</si>
  <si>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</si>
  <si>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</si>
  <si>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</si>
  <si>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</si>
  <si>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</si>
  <si>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</si>
  <si>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</si>
  <si>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</si>
  <si>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</si>
  <si>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</si>
  <si>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</si>
  <si>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</si>
  <si>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</si>
  <si>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</si>
  <si>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</si>
  <si>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</si>
  <si>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</si>
  <si>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</si>
  <si>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</si>
  <si>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</si>
  <si>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</si>
  <si>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</si>
  <si>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</si>
  <si>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</si>
  <si>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</si>
  <si>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</si>
  <si>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</si>
  <si>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</si>
  <si>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</si>
  <si>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</si>
  <si>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</si>
  <si>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</si>
  <si>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</si>
  <si>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</si>
  <si>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</si>
  <si>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</si>
  <si>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</si>
  <si>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</si>
  <si>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</si>
  <si>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</si>
  <si>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</si>
  <si>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</si>
  <si>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</si>
  <si>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</si>
  <si>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</si>
  <si>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</si>
  <si>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</si>
  <si>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</si>
  <si>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</si>
  <si>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</si>
  <si>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</si>
  <si>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</si>
  <si>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</si>
  <si>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</si>
  <si>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</si>
  <si>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</si>
  <si>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</si>
  <si>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</si>
  <si>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</si>
  <si>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</si>
  <si>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</si>
  <si>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</si>
  <si>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</si>
  <si>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</si>
  <si>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</si>
  <si>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</si>
  <si>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</si>
  <si>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</si>
  <si>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</si>
  <si>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</si>
  <si>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</si>
  <si>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</si>
  <si>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</si>
  <si>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</si>
  <si>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</si>
  <si>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</si>
  <si>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</si>
  <si>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</si>
  <si>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</si>
  <si>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</si>
  <si>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</si>
  <si>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</si>
  <si>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</si>
  <si>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</si>
  <si>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</si>
  <si>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</si>
  <si>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</si>
  <si>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</si>
  <si>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</si>
  <si>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</si>
  <si>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</si>
  <si>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</si>
  <si>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</si>
  <si>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</si>
  <si>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</si>
  <si>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</si>
  <si>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</si>
  <si>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</si>
  <si>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</si>
  <si>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</si>
  <si>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</si>
  <si>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</si>
  <si>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</si>
  <si>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</si>
  <si>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</si>
  <si>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</si>
  <si>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</si>
  <si>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</si>
  <si>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</si>
  <si>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</si>
  <si>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</si>
  <si>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</si>
  <si>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</si>
  <si>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</si>
  <si>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</si>
  <si>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</si>
  <si>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</si>
  <si>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</si>
  <si>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</si>
  <si>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</si>
  <si>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</si>
  <si>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</si>
  <si>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</si>
  <si>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</si>
  <si>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</si>
  <si>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</si>
  <si>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</si>
  <si>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</si>
  <si>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</si>
  <si>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</si>
  <si>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</si>
  <si>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</si>
  <si>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</si>
  <si>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</si>
  <si>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</si>
  <si>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</si>
  <si>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</si>
  <si>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</si>
  <si>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</si>
  <si>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</si>
  <si>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</si>
  <si>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</si>
  <si>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</si>
  <si>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</si>
  <si>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</si>
  <si>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</si>
  <si>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</si>
  <si>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</si>
  <si>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</si>
  <si>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</si>
  <si>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</si>
  <si>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</si>
  <si>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</si>
  <si>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</si>
  <si>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</si>
  <si>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</si>
  <si>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</si>
  <si>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</si>
  <si>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</si>
  <si>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</si>
  <si>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</si>
  <si>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</si>
  <si>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</si>
  <si>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</si>
  <si>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</si>
  <si>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</si>
  <si>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</si>
  <si>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</si>
  <si>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</si>
  <si>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</si>
  <si>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</si>
  <si>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</si>
  <si>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</si>
  <si>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</si>
  <si>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</si>
  <si>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</si>
  <si>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</si>
  <si>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</si>
  <si>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</si>
  <si>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</si>
  <si>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</si>
  <si>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</si>
  <si>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</si>
  <si>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</si>
  <si>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</si>
  <si>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</si>
  <si>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</si>
  <si>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</si>
  <si>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</si>
  <si>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</si>
  <si>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</si>
  <si>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</si>
  <si>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</si>
  <si>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</si>
  <si>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</si>
  <si>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</si>
  <si>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</si>
  <si>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</si>
  <si>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</si>
  <si>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</si>
  <si>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</si>
  <si>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</si>
  <si>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</si>
  <si>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</si>
  <si>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</si>
  <si>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</si>
  <si>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</si>
  <si>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</si>
  <si>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</si>
  <si>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</si>
  <si>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</si>
  <si>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</si>
  <si>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</si>
  <si>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</si>
  <si>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</si>
  <si>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</si>
  <si>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</si>
  <si>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</si>
  <si>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</si>
  <si>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</si>
  <si>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</si>
  <si>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</si>
  <si>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</si>
  <si>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</si>
  <si>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</si>
  <si>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</si>
  <si>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</si>
  <si>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</si>
  <si>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</si>
  <si>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</si>
  <si>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</si>
  <si>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</si>
  <si>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</si>
  <si>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</si>
  <si>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</si>
  <si>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</si>
  <si>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</si>
  <si>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</si>
  <si>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</si>
  <si>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</si>
  <si>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</si>
  <si>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</si>
  <si>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</si>
  <si>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</si>
  <si>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</si>
  <si>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</si>
  <si>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</si>
  <si>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</si>
  <si>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</si>
  <si>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</si>
  <si>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</si>
  <si>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</si>
  <si>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</si>
  <si>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</si>
  <si>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</si>
  <si>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</si>
  <si>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</si>
  <si>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</si>
  <si>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</si>
  <si>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</si>
  <si>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</si>
  <si>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</si>
  <si>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</si>
  <si>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</si>
  <si>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</si>
  <si>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</si>
  <si>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</si>
  <si>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</si>
  <si>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</si>
  <si>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</si>
  <si>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</si>
  <si>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</si>
  <si>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</si>
  <si>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</si>
  <si>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</si>
  <si>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</si>
  <si>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</si>
  <si>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</si>
  <si>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</si>
  <si>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</si>
  <si>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</si>
  <si>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</si>
  <si>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</si>
  <si>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</si>
  <si>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</si>
  <si>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</si>
  <si>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</si>
  <si>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</si>
  <si>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</si>
  <si>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</si>
  <si>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</si>
  <si>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</si>
  <si>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</si>
  <si>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</si>
  <si>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</si>
  <si>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</si>
  <si>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</si>
  <si>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</si>
  <si>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</si>
  <si>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</si>
  <si>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</si>
  <si>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</si>
  <si>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</si>
  <si>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</si>
  <si>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</si>
  <si>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</si>
  <si>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</si>
  <si>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</si>
  <si>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</si>
  <si>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</si>
  <si>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</si>
  <si>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</si>
  <si>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</si>
  <si>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</si>
  <si>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</si>
  <si>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</si>
  <si>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</si>
  <si>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</si>
  <si>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</si>
  <si>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</si>
  <si>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</si>
  <si>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</si>
  <si>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</si>
  <si>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</si>
  <si>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</si>
  <si>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</si>
  <si>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</si>
  <si>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</si>
  <si>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</si>
  <si>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</si>
  <si>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</si>
  <si>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</si>
  <si>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</si>
  <si>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</si>
  <si>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</si>
  <si>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</si>
  <si>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</si>
  <si>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</si>
  <si>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</si>
  <si>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</si>
  <si>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</si>
  <si>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</si>
  <si>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</si>
  <si>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</si>
  <si>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</si>
  <si>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</si>
  <si>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</si>
  <si>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</si>
  <si>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</si>
  <si>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</si>
  <si>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</si>
  <si>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</si>
  <si>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</si>
  <si>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</si>
  <si>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</si>
  <si>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</si>
  <si>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</si>
  <si>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</si>
  <si>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</si>
  <si>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</si>
  <si>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</si>
  <si>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</si>
  <si>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</si>
  <si>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</si>
  <si>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</si>
  <si>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</si>
  <si>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</si>
  <si>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</si>
  <si>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</si>
  <si>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</si>
  <si>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</si>
  <si>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</si>
  <si>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</si>
  <si>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</si>
  <si>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</si>
  <si>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</si>
  <si>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</si>
  <si>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</si>
  <si>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</si>
  <si>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</si>
  <si>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</si>
  <si>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</si>
  <si>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</si>
  <si>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</si>
  <si>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</si>
  <si>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</si>
  <si>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</si>
  <si>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</si>
  <si>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</si>
  <si>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</si>
  <si>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</si>
  <si>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</si>
  <si>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</si>
  <si>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</si>
  <si>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</si>
  <si>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</si>
  <si>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</si>
  <si>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</si>
  <si>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</si>
  <si>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</si>
  <si>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</si>
  <si>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</si>
  <si>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</si>
  <si>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</si>
  <si>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</si>
  <si>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</si>
  <si>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</si>
  <si>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</si>
  <si>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</si>
  <si>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</si>
  <si>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</si>
  <si>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</si>
  <si>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</si>
  <si>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</si>
  <si>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</si>
  <si>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</si>
  <si>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</si>
  <si>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</si>
  <si>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</si>
  <si>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</si>
  <si>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</si>
  <si>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</si>
  <si>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</si>
  <si>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</si>
  <si>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</si>
  <si>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</si>
  <si>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</si>
  <si>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</si>
  <si>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</si>
  <si>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</si>
  <si>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</si>
  <si>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</si>
  <si>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</si>
  <si>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</si>
  <si>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</si>
  <si>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</si>
  <si>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</si>
  <si>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</si>
  <si>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</si>
  <si>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</si>
  <si>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</si>
  <si>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</si>
  <si>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</si>
  <si>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</si>
  <si>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</si>
  <si>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</si>
  <si>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</si>
  <si>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</si>
  <si>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</si>
  <si>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</si>
  <si>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</si>
  <si>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</si>
  <si>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</si>
  <si>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</si>
  <si>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</si>
  <si>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</si>
  <si>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</si>
  <si>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</si>
  <si>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</si>
  <si>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</si>
  <si>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</si>
  <si>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</si>
  <si>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</si>
  <si>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</si>
  <si>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</si>
  <si>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</si>
  <si>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</si>
  <si>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</si>
  <si>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</si>
  <si>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</si>
  <si>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</si>
  <si>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</si>
  <si>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</si>
  <si>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</si>
  <si>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</si>
  <si>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</si>
  <si>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</si>
  <si>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</si>
  <si>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</si>
  <si>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</si>
  <si>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</si>
  <si>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</si>
  <si>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</si>
  <si>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</si>
  <si>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</si>
  <si>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</si>
  <si>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</si>
  <si>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</si>
  <si>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</si>
  <si>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</si>
  <si>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</si>
  <si>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</si>
  <si>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</si>
  <si>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</si>
  <si>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</si>
  <si>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</si>
  <si>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</si>
  <si>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</si>
  <si>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</si>
  <si>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</si>
  <si>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</si>
  <si>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</si>
  <si>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</si>
  <si>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</si>
  <si>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</si>
  <si>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</si>
  <si>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</si>
  <si>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</si>
  <si>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</si>
  <si>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</si>
  <si>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</si>
  <si>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</si>
  <si>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</si>
  <si>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</si>
  <si>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</si>
  <si>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</si>
  <si>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</si>
  <si>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</si>
  <si>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</si>
  <si>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</si>
  <si>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</si>
  <si>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</si>
  <si>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</si>
  <si>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</si>
  <si>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</si>
  <si>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</si>
  <si>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</si>
  <si>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</si>
  <si>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</si>
  <si>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</si>
  <si>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</si>
  <si>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</si>
  <si>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</si>
  <si>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</si>
  <si>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</si>
  <si>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</si>
  <si>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</si>
  <si>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</si>
  <si>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</si>
  <si>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</si>
  <si>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</si>
  <si>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</si>
  <si>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</si>
  <si>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</si>
  <si>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</si>
  <si>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</si>
  <si>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</si>
  <si>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</si>
  <si>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</si>
  <si>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</si>
  <si>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</si>
  <si>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</si>
  <si>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</si>
  <si>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</si>
  <si>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</si>
  <si>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</si>
  <si>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</si>
  <si>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</si>
  <si>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</si>
  <si>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</si>
  <si>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</si>
  <si>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</si>
  <si>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</si>
  <si>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</si>
  <si>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</si>
  <si>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</si>
  <si>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</si>
  <si>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</si>
  <si>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</si>
  <si>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</si>
  <si>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</si>
  <si>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</si>
  <si>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</si>
  <si>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</si>
  <si>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</si>
  <si>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</si>
  <si>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</si>
  <si>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</si>
  <si>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</si>
  <si>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</si>
  <si>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</si>
  <si>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</si>
  <si>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</si>
  <si>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</si>
  <si>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</si>
  <si>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</si>
  <si>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</si>
  <si>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</si>
  <si>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</si>
  <si>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</si>
  <si>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</si>
  <si>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</si>
  <si>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</si>
  <si>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</si>
  <si>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</si>
  <si>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</si>
  <si>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</si>
  <si>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</si>
  <si>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</si>
  <si>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</si>
  <si>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</si>
  <si>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</si>
  <si>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</si>
  <si>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</si>
  <si>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</si>
  <si>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</si>
  <si>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</si>
  <si>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</si>
  <si>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</si>
  <si>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</si>
  <si>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</si>
  <si>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</si>
  <si>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</si>
  <si>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</si>
  <si>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</si>
  <si>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</si>
  <si>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</si>
  <si>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</si>
  <si>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</si>
  <si>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</si>
  <si>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</si>
  <si>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</si>
  <si>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</si>
  <si>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</si>
  <si>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</si>
  <si>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</si>
  <si>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</si>
  <si>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</si>
  <si>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</si>
  <si>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</si>
  <si>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</si>
  <si>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</si>
  <si>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</si>
  <si>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</si>
  <si>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</si>
  <si>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</si>
  <si>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</si>
  <si>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</si>
  <si>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</si>
  <si>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</si>
  <si>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</si>
  <si>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</si>
  <si>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</si>
  <si>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</si>
  <si>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</si>
  <si>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</si>
  <si>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</si>
  <si>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</si>
  <si>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</si>
  <si>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</si>
  <si>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</si>
  <si>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</si>
  <si>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</si>
  <si>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</si>
  <si>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</si>
  <si>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</si>
  <si>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</si>
  <si>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</si>
  <si>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</si>
  <si>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</si>
  <si>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</si>
  <si>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</si>
  <si>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</si>
  <si>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</si>
  <si>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</si>
  <si>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</si>
  <si>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</si>
  <si>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</si>
  <si>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</si>
  <si>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</si>
  <si>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</si>
  <si>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</si>
  <si>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</si>
  <si>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</si>
  <si>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</si>
  <si>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</si>
  <si>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</si>
  <si>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</si>
  <si>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</si>
  <si>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</si>
  <si>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</si>
  <si>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</si>
  <si>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</si>
  <si>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</si>
  <si>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</si>
  <si>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</si>
  <si>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</si>
  <si>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</si>
  <si>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</si>
  <si>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</si>
  <si>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</si>
  <si>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</si>
  <si>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</si>
  <si>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</si>
  <si>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</si>
  <si>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</si>
  <si>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</si>
  <si>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</si>
  <si>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</si>
  <si>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</si>
  <si>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</si>
  <si>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</si>
  <si>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</si>
  <si>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</si>
  <si>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</si>
  <si>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</si>
  <si>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</si>
  <si>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</si>
  <si>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</si>
  <si>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</si>
  <si>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</si>
  <si>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</si>
  <si>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</si>
  <si>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</si>
  <si>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</si>
  <si>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</si>
  <si>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</si>
  <si>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</si>
  <si>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</si>
  <si>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</si>
  <si>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</si>
  <si>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</si>
  <si>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</si>
  <si>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</si>
  <si>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</si>
  <si>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</si>
  <si>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</si>
  <si>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</si>
  <si>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</si>
  <si>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</si>
  <si>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</si>
  <si>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</si>
  <si>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</si>
  <si>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</si>
  <si>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</si>
  <si>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</si>
  <si>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</si>
  <si>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</si>
  <si>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</si>
  <si>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</si>
  <si>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</si>
  <si>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</si>
  <si>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</si>
  <si>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</si>
  <si>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</si>
  <si>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</si>
  <si>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</si>
  <si>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</si>
  <si>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</si>
  <si>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</si>
  <si>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</si>
  <si>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</si>
  <si>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</si>
  <si>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</si>
  <si>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</si>
  <si>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</si>
  <si>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</si>
  <si>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</si>
  <si>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</si>
  <si>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</si>
  <si>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</si>
  <si>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</si>
  <si>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</si>
  <si>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</si>
  <si>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</si>
  <si>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</si>
  <si>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</si>
  <si>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</si>
  <si>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</si>
  <si>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</si>
  <si>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</si>
  <si>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</si>
  <si>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</si>
  <si>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</si>
  <si>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</si>
  <si>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</si>
  <si>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</si>
  <si>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</si>
  <si>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</si>
  <si>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</si>
  <si>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</si>
  <si>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</si>
  <si>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</si>
  <si>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</si>
  <si>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</si>
  <si>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</si>
  <si>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</si>
  <si>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</si>
  <si>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</si>
  <si>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</si>
  <si>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</si>
  <si>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</si>
  <si>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</si>
  <si>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</si>
  <si>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</si>
  <si>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</si>
  <si>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</si>
  <si>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</si>
  <si>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</si>
  <si>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</si>
  <si>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</si>
  <si>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</si>
  <si>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</si>
  <si>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</si>
  <si>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</si>
  <si>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</si>
  <si>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</si>
  <si>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</si>
  <si>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</si>
  <si>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</si>
  <si>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</si>
  <si>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</si>
  <si>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</si>
  <si>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</si>
  <si>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</si>
  <si>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</si>
  <si>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</si>
  <si>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</si>
  <si>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</si>
  <si>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</si>
  <si>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</si>
  <si>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</si>
  <si>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</si>
  <si>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</si>
  <si>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</si>
  <si>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</si>
  <si>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</si>
  <si>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</si>
  <si>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</si>
  <si>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</si>
  <si>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</si>
  <si>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</si>
  <si>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</si>
  <si>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</si>
  <si>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</si>
  <si>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</si>
  <si>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</si>
  <si>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</si>
  <si>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</si>
  <si>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</si>
  <si>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</si>
  <si>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</si>
  <si>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</si>
  <si>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</si>
  <si>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</si>
  <si>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</si>
  <si>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</si>
  <si>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</si>
  <si>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</si>
  <si>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</si>
  <si>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</si>
  <si>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</si>
  <si>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</si>
  <si>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</si>
  <si>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</si>
  <si>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</si>
  <si>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</si>
  <si>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</si>
  <si>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</si>
  <si>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</si>
  <si>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</si>
  <si>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</si>
  <si>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</si>
  <si>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</si>
  <si>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</si>
  <si>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</si>
  <si>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</si>
  <si>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</si>
  <si>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</si>
  <si>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</si>
  <si>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</si>
  <si>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</si>
  <si>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</si>
  <si>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</si>
  <si>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</si>
  <si>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</si>
  <si>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</si>
  <si>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</si>
  <si>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</si>
  <si>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</si>
  <si>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</si>
  <si>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</si>
  <si>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</si>
  <si>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</si>
  <si>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</si>
  <si>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</si>
  <si>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</si>
  <si>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</si>
  <si>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</si>
  <si>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</si>
  <si>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</si>
  <si>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</si>
  <si>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</si>
  <si>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</si>
  <si>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</si>
  <si>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</si>
  <si>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</si>
  <si>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</si>
  <si>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</si>
  <si>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</si>
  <si>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</si>
  <si>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</si>
  <si>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</si>
  <si>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</si>
  <si>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</si>
  <si>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</si>
  <si>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</si>
  <si>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</si>
  <si>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</si>
  <si>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</si>
  <si>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</si>
  <si>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</si>
  <si>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</si>
  <si>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</si>
  <si>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</si>
  <si>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</si>
  <si>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</si>
  <si>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</si>
  <si>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</si>
  <si>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</si>
  <si>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</si>
  <si>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</si>
  <si>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</si>
  <si>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</si>
  <si>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</si>
  <si>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</si>
  <si>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</si>
  <si>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</si>
  <si>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</si>
  <si>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</si>
  <si>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</si>
  <si>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</si>
  <si>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</si>
  <si>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</si>
  <si>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</si>
  <si>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</si>
  <si>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</si>
  <si>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</si>
  <si>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</si>
  <si>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</si>
  <si>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</si>
  <si>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</si>
  <si>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</si>
  <si>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</si>
  <si>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</si>
  <si>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</si>
  <si>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</si>
  <si>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</si>
  <si>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</si>
  <si>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</si>
  <si>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</si>
  <si>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</si>
  <si>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</si>
  <si>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</si>
  <si>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</si>
  <si>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</si>
  <si>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</si>
  <si>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</si>
  <si>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</si>
  <si>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</si>
  <si>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</si>
  <si>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</si>
  <si>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</si>
  <si>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</si>
  <si>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</si>
  <si>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</si>
  <si>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</si>
  <si>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</si>
  <si>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</si>
  <si>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</si>
  <si>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</si>
  <si>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</si>
  <si>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</si>
  <si>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</si>
  <si>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</si>
  <si>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</si>
  <si>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</si>
  <si>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</si>
  <si>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</si>
  <si>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</si>
  <si>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</si>
  <si>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</si>
  <si>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</si>
  <si>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</si>
  <si>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</si>
  <si>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</si>
  <si>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</si>
  <si>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</si>
  <si>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</si>
  <si>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</si>
  <si>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</si>
  <si>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</si>
  <si>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</si>
  <si>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</si>
  <si>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</si>
  <si>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</si>
  <si>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</si>
  <si>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</si>
  <si>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</si>
  <si>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</si>
  <si>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</si>
  <si>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</si>
  <si>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</si>
  <si>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</si>
  <si>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</si>
  <si>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</si>
  <si>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</si>
  <si>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</si>
  <si>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</si>
  <si>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</si>
  <si>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</si>
  <si>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</si>
  <si>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</si>
  <si>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</si>
  <si>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</si>
  <si>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</si>
  <si>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</si>
  <si>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</si>
  <si>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</si>
  <si>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</si>
  <si>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</si>
  <si>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</si>
  <si>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</si>
  <si>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</si>
  <si>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</si>
  <si>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</si>
  <si>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</si>
  <si>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</si>
  <si>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</si>
  <si>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</si>
  <si>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</si>
  <si>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</si>
  <si>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</si>
  <si>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</si>
  <si>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</si>
  <si>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</si>
  <si>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</si>
  <si>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</si>
  <si>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</si>
  <si>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</si>
  <si>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</si>
  <si>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</si>
  <si>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</si>
  <si>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</si>
  <si>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</si>
  <si>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</si>
  <si>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</si>
  <si>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</si>
  <si>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</si>
  <si>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</si>
  <si>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</si>
  <si>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</si>
  <si>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</si>
  <si>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</si>
  <si>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</si>
  <si>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</si>
  <si>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</si>
  <si>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</si>
  <si>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</si>
  <si>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</si>
  <si>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</si>
  <si>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</si>
  <si>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</si>
  <si>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</si>
  <si>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</si>
  <si>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</si>
  <si>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</si>
  <si>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</si>
  <si>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</si>
  <si>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</si>
  <si>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</si>
  <si>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</si>
  <si>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</si>
  <si>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</si>
  <si>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</si>
  <si>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</si>
  <si>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</si>
  <si>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</si>
  <si>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</si>
  <si>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</si>
  <si>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</si>
  <si>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</si>
  <si>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</si>
  <si>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</si>
  <si>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</si>
  <si>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</si>
  <si>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</si>
  <si>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</si>
  <si>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</si>
  <si>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</si>
  <si>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</si>
  <si>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</si>
  <si>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</si>
  <si>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</si>
  <si>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</si>
  <si>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</si>
  <si>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</si>
  <si>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</si>
  <si>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</si>
  <si>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</si>
  <si>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</si>
  <si>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</si>
  <si>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</si>
  <si>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</si>
  <si>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</si>
  <si>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</si>
  <si>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</si>
  <si>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</si>
  <si>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</si>
  <si>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</si>
  <si>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</si>
  <si>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</si>
  <si>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</si>
  <si>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</si>
  <si>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</si>
  <si>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</si>
  <si>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</si>
  <si>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</si>
  <si>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</si>
  <si>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</si>
  <si>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</si>
  <si>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</si>
  <si>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</si>
  <si>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</si>
  <si>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</si>
  <si>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</si>
  <si>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</si>
  <si>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</si>
  <si>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</si>
  <si>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</si>
  <si>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</si>
  <si>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</si>
  <si>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</si>
  <si>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</si>
  <si>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</si>
  <si>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</si>
  <si>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</si>
  <si>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</si>
  <si>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</si>
  <si>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</si>
  <si>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</si>
  <si>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</si>
  <si>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</si>
  <si>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</si>
  <si>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</si>
  <si>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</si>
  <si>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</si>
  <si>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</si>
  <si>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</si>
  <si>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</si>
  <si>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</si>
  <si>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</si>
  <si>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</si>
  <si>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</si>
  <si>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</si>
  <si>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</si>
  <si>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</si>
  <si>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</si>
  <si>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</si>
  <si>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</si>
  <si>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</si>
  <si>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</si>
  <si>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</si>
  <si>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</si>
  <si>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</si>
  <si>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</si>
  <si>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</si>
  <si>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</si>
  <si>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</si>
  <si>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</si>
  <si>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</si>
  <si>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</si>
  <si>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</si>
  <si>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</si>
  <si>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</si>
  <si>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</si>
  <si>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</si>
  <si>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</si>
  <si>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</si>
  <si>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</si>
  <si>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</si>
  <si>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</si>
  <si>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</si>
  <si>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</si>
  <si>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</si>
  <si>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</si>
  <si>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</si>
  <si>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</si>
  <si>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</si>
  <si>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</si>
  <si>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</si>
  <si>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</si>
  <si>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</si>
  <si>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</si>
  <si>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</si>
  <si>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</si>
  <si>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</si>
  <si>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</si>
  <si>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</si>
  <si>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</si>
  <si>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</si>
  <si>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</si>
  <si>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</si>
  <si>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</si>
  <si>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</si>
  <si>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</si>
  <si>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</si>
  <si>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</si>
  <si>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</si>
  <si>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</si>
  <si>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</si>
  <si>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</si>
  <si>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</si>
  <si>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</si>
  <si>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</si>
  <si>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</si>
  <si>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</si>
  <si>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</si>
  <si>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</si>
  <si>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</si>
  <si>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</si>
  <si>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</si>
  <si>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</si>
  <si>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</si>
  <si>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</si>
  <si>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</si>
  <si>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</si>
  <si>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</si>
  <si>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</si>
  <si>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</si>
  <si>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</si>
  <si>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</si>
  <si>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</si>
  <si>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</si>
  <si>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</si>
  <si>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</si>
  <si>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</si>
  <si>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</si>
  <si>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</si>
  <si>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</si>
  <si>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</si>
  <si>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</si>
  <si>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</si>
  <si>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</si>
  <si>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</si>
  <si>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</si>
  <si>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</si>
  <si>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</si>
  <si>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</si>
  <si>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</si>
  <si>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</si>
  <si>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</si>
  <si>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</si>
  <si>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</si>
  <si>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</si>
  <si>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</si>
  <si>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</si>
  <si>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</si>
  <si>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</si>
  <si>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</si>
  <si>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</si>
  <si>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</si>
  <si>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</si>
  <si>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</si>
  <si>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</si>
  <si>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</si>
  <si>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</si>
  <si>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</si>
  <si>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</si>
  <si>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</si>
  <si>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</si>
  <si>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</si>
  <si>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</si>
  <si>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</si>
  <si>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</si>
  <si>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</si>
  <si>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</si>
  <si>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</si>
  <si>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</si>
  <si>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</si>
  <si>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</si>
  <si>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</si>
  <si>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</si>
  <si>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</si>
  <si>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</si>
  <si>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</si>
  <si>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</si>
  <si>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</si>
  <si>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</si>
  <si>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</si>
  <si>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</si>
  <si>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</si>
  <si>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</si>
  <si>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</si>
  <si>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</si>
  <si>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</si>
  <si>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</si>
  <si>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</si>
  <si>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</si>
  <si>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</si>
  <si>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</si>
  <si>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</si>
  <si>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</si>
  <si>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</si>
  <si>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</si>
  <si>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</si>
  <si>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</si>
  <si>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</si>
  <si>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</si>
  <si>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</si>
  <si>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</si>
  <si>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</si>
  <si>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</si>
  <si>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</si>
  <si>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</si>
  <si>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</si>
  <si>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</si>
  <si>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</si>
  <si>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</si>
  <si>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</si>
  <si>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</si>
  <si>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</si>
  <si>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</si>
  <si>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</si>
  <si>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</si>
  <si>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</si>
  <si>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</si>
  <si>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</si>
  <si>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</si>
  <si>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</si>
  <si>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</si>
  <si>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</si>
  <si>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</si>
  <si>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</si>
  <si>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</si>
  <si>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</si>
  <si>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</si>
  <si>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</si>
  <si>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</si>
  <si>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</si>
  <si>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</si>
  <si>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</si>
  <si>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</si>
  <si>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</si>
  <si>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</si>
  <si>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</si>
  <si>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</si>
  <si>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</si>
  <si>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</si>
  <si>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</si>
  <si>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</si>
  <si>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</si>
  <si>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</si>
  <si>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</si>
  <si>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</si>
  <si>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</si>
  <si>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</si>
  <si>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</si>
  <si>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</si>
  <si>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</si>
  <si>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</si>
  <si>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</si>
  <si>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</si>
  <si>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</si>
  <si>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</si>
  <si>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</si>
  <si>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</si>
  <si>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</si>
  <si>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</si>
  <si>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</si>
  <si>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</si>
  <si>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</si>
  <si>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</si>
  <si>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</si>
  <si>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</si>
  <si>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</si>
  <si>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</si>
  <si>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</si>
  <si>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</si>
  <si>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</si>
  <si>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</si>
  <si>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</si>
  <si>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</si>
  <si>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</si>
  <si>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</si>
  <si>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</si>
  <si>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</si>
  <si>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</si>
  <si>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</si>
  <si>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</si>
  <si>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</si>
  <si>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</si>
  <si>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</si>
  <si>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</si>
  <si>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</si>
  <si>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</si>
  <si>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</si>
  <si>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</si>
  <si>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</si>
  <si>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</si>
  <si>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</si>
  <si>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</si>
  <si>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</si>
  <si>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</si>
  <si>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</si>
  <si>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</si>
  <si>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</si>
  <si>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</si>
  <si>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</si>
  <si>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</si>
  <si>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</si>
  <si>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</si>
  <si>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</si>
  <si>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</si>
  <si>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</si>
  <si>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</si>
  <si>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</si>
  <si>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</si>
  <si>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</si>
  <si>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</si>
  <si>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</si>
  <si>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</si>
  <si>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</si>
  <si>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</si>
  <si>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</si>
  <si>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</si>
  <si>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</si>
  <si>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</si>
  <si>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</si>
  <si>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</si>
  <si>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</si>
  <si>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</si>
  <si>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</si>
  <si>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</si>
  <si>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</si>
  <si>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</si>
  <si>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</si>
  <si>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</si>
  <si>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</si>
  <si>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</si>
  <si>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</si>
  <si>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</si>
  <si>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</si>
  <si>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</si>
  <si>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</si>
  <si>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</si>
  <si>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</si>
  <si>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</si>
  <si>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</si>
  <si>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</si>
  <si>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</si>
  <si>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</si>
  <si>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</si>
  <si>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</si>
  <si>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</si>
  <si>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</si>
  <si>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</si>
  <si>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</si>
  <si>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</si>
  <si>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</si>
  <si>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</si>
  <si>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</si>
  <si>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</si>
  <si>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</si>
  <si>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</si>
  <si>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</si>
  <si>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</si>
  <si>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</si>
  <si>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</si>
  <si>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</si>
  <si>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</si>
  <si>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</si>
  <si>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</si>
  <si>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</si>
  <si>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</si>
  <si>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</si>
  <si>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</si>
  <si>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</si>
  <si>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</si>
  <si>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</si>
  <si>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</si>
  <si>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</si>
  <si>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</si>
  <si>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</si>
  <si>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</si>
  <si>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</si>
  <si>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</si>
  <si>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</si>
  <si>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</si>
  <si>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</si>
  <si>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</si>
  <si>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</si>
  <si>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</si>
  <si>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</si>
  <si>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</si>
  <si>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</si>
  <si>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</si>
  <si>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</si>
  <si>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</si>
  <si>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</si>
  <si>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</si>
  <si>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</si>
  <si>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</si>
  <si>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</si>
  <si>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</si>
  <si>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</si>
  <si>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</si>
  <si>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</si>
  <si>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</si>
  <si>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</si>
  <si>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</si>
  <si>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</si>
  <si>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</si>
  <si>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</si>
  <si>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</si>
  <si>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</si>
  <si>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</si>
  <si>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</si>
  <si>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</si>
  <si>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</si>
  <si>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</si>
  <si>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</si>
  <si>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</si>
  <si>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</si>
  <si>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</si>
  <si>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</si>
  <si>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</si>
  <si>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</si>
  <si>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</si>
  <si>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</si>
  <si>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</si>
  <si>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</si>
  <si>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</si>
  <si>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</si>
  <si>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</si>
  <si>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</si>
  <si>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</si>
  <si>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</si>
  <si>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</si>
  <si>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</si>
  <si>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</si>
  <si>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</si>
  <si>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</si>
  <si>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</si>
  <si>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</si>
  <si>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</si>
  <si>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</si>
  <si>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</si>
  <si>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</si>
  <si>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</si>
  <si>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</si>
  <si>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</si>
  <si>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</si>
  <si>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</si>
  <si>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</si>
  <si>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</si>
  <si>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</si>
  <si>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</si>
  <si>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</si>
  <si>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</si>
  <si>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</si>
  <si>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</si>
  <si>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</si>
  <si>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</si>
  <si>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</si>
  <si>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</si>
  <si>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</si>
  <si>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</si>
  <si>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</si>
  <si>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</si>
  <si>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</si>
  <si>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</si>
  <si>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</si>
  <si>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</si>
  <si>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</si>
  <si>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</si>
  <si>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</si>
  <si>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</si>
  <si>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</si>
  <si>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</si>
  <si>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</si>
  <si>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</si>
  <si>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</si>
  <si>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</si>
  <si>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</si>
  <si>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</si>
  <si>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</si>
  <si>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</si>
  <si>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</si>
  <si>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</si>
  <si>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</si>
  <si>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</si>
  <si>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</si>
  <si>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</si>
  <si>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</si>
  <si>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</si>
  <si>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</si>
  <si>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</si>
  <si>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</si>
  <si>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</si>
  <si>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</si>
  <si>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</si>
  <si>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</si>
  <si>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</si>
  <si>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</si>
  <si>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</si>
  <si>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</si>
  <si>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</si>
  <si>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</si>
  <si>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</si>
  <si>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</si>
  <si>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</si>
  <si>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</si>
  <si>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</si>
  <si>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</si>
  <si>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</si>
  <si>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</si>
  <si>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</si>
  <si>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</si>
  <si>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</si>
  <si>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</si>
  <si>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</si>
  <si>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</si>
  <si>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</si>
  <si>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</si>
  <si>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</si>
  <si>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</si>
  <si>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</si>
  <si>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</si>
  <si>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</si>
  <si>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</si>
  <si>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</si>
  <si>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</si>
  <si>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</si>
  <si>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</si>
  <si>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</si>
  <si>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</si>
  <si>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</si>
  <si>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</si>
  <si>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</si>
  <si>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</si>
  <si>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</si>
  <si>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</si>
  <si>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</si>
  <si>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</si>
  <si>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</si>
  <si>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</si>
  <si>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</si>
  <si>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</si>
  <si>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</si>
  <si>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</si>
  <si>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</si>
  <si>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</si>
  <si>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</si>
  <si>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</si>
  <si>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</si>
  <si>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</si>
  <si>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</si>
  <si>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</si>
  <si>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</si>
  <si>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</si>
  <si>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</si>
  <si>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</si>
  <si>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</si>
  <si>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</si>
  <si>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</si>
  <si>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</si>
  <si>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</si>
  <si>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</si>
  <si>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</si>
  <si>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</si>
  <si>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</si>
  <si>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</si>
  <si>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</si>
  <si>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</si>
  <si>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</si>
  <si>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</si>
  <si>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</si>
  <si>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</si>
  <si>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</si>
  <si>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</si>
  <si>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</si>
  <si>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</si>
  <si>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</si>
  <si>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</si>
  <si>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</si>
  <si>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</si>
  <si>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</si>
  <si>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</si>
  <si>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</si>
  <si>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</si>
  <si>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</si>
  <si>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</si>
  <si>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</si>
  <si>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</si>
  <si>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</si>
  <si>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</si>
  <si>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</si>
  <si>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</si>
  <si>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</si>
  <si>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</si>
  <si>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</si>
  <si>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</si>
  <si>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</si>
  <si>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</si>
  <si>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</si>
  <si>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</si>
  <si>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</si>
  <si>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</si>
  <si>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</si>
  <si>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</si>
  <si>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</si>
  <si>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</si>
  <si>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</si>
  <si>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</si>
  <si>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</si>
  <si>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</si>
  <si>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</si>
  <si>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</si>
  <si>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</si>
  <si>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</si>
  <si>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</si>
  <si>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</si>
  <si>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</si>
  <si>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</si>
  <si>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</si>
  <si>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</si>
  <si>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</si>
  <si>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</si>
  <si>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</si>
  <si>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</si>
  <si>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</si>
  <si>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</si>
  <si>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</si>
  <si>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</si>
  <si>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</si>
  <si>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</si>
  <si>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</si>
  <si>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</si>
  <si>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</si>
  <si>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</si>
  <si>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</si>
  <si>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</si>
  <si>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</si>
  <si>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</si>
  <si>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</si>
  <si>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</si>
  <si>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</si>
  <si>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</si>
  <si>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</si>
  <si>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</si>
  <si>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</si>
  <si>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</si>
  <si>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</si>
  <si>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</si>
  <si>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</si>
  <si>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</si>
  <si>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</si>
  <si>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</si>
  <si>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</si>
  <si>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</si>
  <si>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</si>
  <si>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</si>
  <si>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</si>
  <si>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</si>
  <si>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</si>
  <si>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</si>
  <si>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</si>
  <si>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</si>
  <si>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</si>
  <si>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</si>
  <si>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</si>
  <si>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</si>
  <si>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</si>
  <si>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</si>
  <si>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</si>
  <si>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</si>
  <si>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</si>
  <si>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</si>
  <si>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</si>
  <si>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</si>
  <si>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</si>
  <si>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</si>
  <si>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</si>
  <si>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</si>
  <si>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was access night issue located at USF area /120 min</t>
  </si>
  <si>
    <t>PCM-20251116-00000202</t>
  </si>
  <si>
    <t xml:space="preserve">was  access night issue located at USF area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</si>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</sst>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8" totalsRowShown="0" headerRowDxfId="31" dataDxfId="30" headerRowBorderDxfId="28" tableBorderDxfId="29">
  <autoFilter ref="A1:L1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314.26089710648375</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4</v>
      </c>
      <c r="D3" s="109" t="s">
        <v>17560</v>
      </c>
      <c r="E3" s="110" t="s">
        <v>39024</v>
      </c>
      <c r="F3" s="111">
        <v>45977.08315972222</v>
      </c>
      <c r="G3" s="112">
        <f t="shared" ref="G3:G7" ca="1" si="0">IFERROR(NOW()-F3,"")</f>
        <v>0.12616331018944038</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45977.20932303241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45977.20932303241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45977.20932303241</v>
      </c>
      <c r="H6" s="111"/>
      <c r="I6" s="109" t="str">
        <f>IFERROR(VLOOKUP(D6,DB!A:F,6,0),"")</f>
        <v/>
      </c>
      <c r="J6" s="109" t="str">
        <f>IFERROR(VLOOKUP(D6,DB!A:G,7,0),"")</f>
        <v/>
      </c>
      <c r="K6" s="113"/>
      <c r="L6" s="114" t="str">
        <f>IFERROR(VLOOKUP(D6,DB!A:I,9,0),"")</f>
        <v/>
      </c>
    </row>
    <row r="7" spans="1:15" ht="15" customHeight="1">
      <c r="A7" s="117"/>
      <c r="B7" s="118" t="str">
        <f>IFERROR(VLOOKUP(D7,DB!A:K,11,0),"")</f>
        <v/>
      </c>
      <c r="C7" s="118"/>
      <c r="D7" s="118"/>
      <c r="E7" s="119"/>
      <c r="F7" s="120"/>
      <c r="G7" s="121">
        <f t="shared" ca="1" si="0"/>
        <v>45977.20932303241</v>
      </c>
      <c r="H7" s="120"/>
      <c r="I7" s="118" t="str">
        <f>IFERROR(VLOOKUP(D7,DB!A:F,6,0),"")</f>
        <v/>
      </c>
      <c r="J7" s="118" t="str">
        <f>IFERROR(VLOOKUP(D7,DB!A:G,7,0),"")</f>
        <v/>
      </c>
      <c r="K7" s="122"/>
      <c r="L7" s="123" t="str">
        <f>IFERROR(VLOOKUP(D7,DB!A:I,9,0),"")</f>
        <v/>
      </c>
    </row>
    <row r="8" spans="1:15" ht="15" customHeight="1">
      <c r="A8" s="150"/>
      <c r="B8" s="151" t="str">
        <f>IFERROR(VLOOKUP(D8,DB!A:K,11,0),"")</f>
        <v/>
      </c>
      <c r="C8" s="151"/>
      <c r="D8" s="151"/>
      <c r="E8" s="152"/>
      <c r="F8" s="149"/>
      <c r="G8" s="153">
        <f ca="1">IFERROR(NOW()-F8,"")</f>
        <v>45977.20932303241</v>
      </c>
      <c r="H8" s="149"/>
      <c r="I8" s="151" t="str">
        <f>IFERROR(VLOOKUP(D8,DB!A:F,6,0),"")</f>
        <v/>
      </c>
      <c r="J8" s="151" t="str">
        <f>IFERROR(VLOOKUP(D8,DB!A:G,7,0),"")</f>
        <v/>
      </c>
      <c r="K8" s="154"/>
      <c r="L8" s="155" t="str">
        <f>IFERROR(VLOOKUP(D8,DB!A:I,9,0),"")</f>
        <v/>
      </c>
    </row>
    <row r="9" spans="1:15" ht="15" customHeight="1">
      <c r="A9" s="150"/>
      <c r="B9" s="151" t="str">
        <f>IFERROR(VLOOKUP(D9,DB!A:K,11,0),"")</f>
        <v/>
      </c>
      <c r="C9" s="151"/>
      <c r="D9" s="151"/>
      <c r="E9" s="152"/>
      <c r="F9" s="149"/>
      <c r="G9" s="153">
        <f ca="1">IFERROR(NOW()-F9,"")</f>
        <v>45977.20932303241</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45977.20932303241</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45977.20932303241</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45977.20932303241</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45977.20932303241</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45977.20932303241</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45977.20932303241</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45977.20932303241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45977.20932303241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45977.20932303241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45977.20932303241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45977.20932303241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45977.20932303241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45977.20932303241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45977.20932303241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45977.20932303241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45977.20932303241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45977.20932303241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45977.20932303241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45977.20932303241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45977.20932303241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45977.20932303241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45977.20932303241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45977.20932303241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45977.20932303241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45977.20932303241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45977.20932303241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45977.20932303241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45977.20932303241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45977.20932303241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45977.20932303241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45977.20932303241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45977.20932303241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45977.20932303241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45977.20932303241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45977.20932303241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45977.20932303241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45977.20932303241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45977.20932303241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45977.20932303241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45977.20932303241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45977.20932303241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45977.20932303241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45977.20932303241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45977.20932303241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45977.20932303241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45977.20932303241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45977.20932303241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45977.20932303241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45977.20932303241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45977.20932303241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45977.20932303241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45977.20932303241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45977.20932303241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45977.20932303241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45977.20932303241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45977.20932303241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45977.20932303241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45977.20932303241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45977.20932303241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45977.20932303241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45977.20932303241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45977.20932303241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45977.20932303241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45977.20932303241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45977.20932303241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45977.20932303241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45977.20932303241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45977.20932303241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45977.20932303241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45977.20932303241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45977.20932303241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45977.20932303241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45977.20932303241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45977.20932303241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45977.20932303241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45977.20932303241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45977.20932303241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45977.20932303241</v>
      </c>
      <c r="H87" s="149"/>
      <c r="I87" s="151" t="str">
        <f>IFERROR(VLOOKUP(D87,DB!A:F,6,0),"")</f>
        <v/>
      </c>
      <c r="J87" s="151" t="str">
        <f>IFERROR(VLOOKUP(D87,DB!A:G,7,0),"")</f>
        <v/>
      </c>
      <c r="K87" s="154"/>
      <c r="L87" s="155" t="str">
        <f>IFERROR(VLOOKUP(D87,DB!A:I,9,0),"")</f>
        <v/>
      </c>
    </row>
  </sheetData>
  <customSheetViews>
    <customSheetView guid="{F6042A99-DD27-4453-835D-0834D95730CC}" filter="1" showAutoFilter="1">
      <pageMargins left="0" right="0" top="0" bottom="0" header="0" footer="0"/>
      <autoFilter ref="B1:M1" xr:uid="{CCD33BF6-C3CD-48F0-A0CF-5F0223ADB1D9}"/>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152.20948506944842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0.77298043981863884</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0.4862327546288725</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0.27679988426098134</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0.19039942129893461</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45977.20932303241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45977.20932303241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45977.20932303241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45977.20932303241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45977.20932303241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45977.20932303241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45977.20932303241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45977.20932303241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45977.20932303241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45977.20932303241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45977.20932303241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45977.20932303241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45977.20932303241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45977.20932303241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45977.20932303241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45977.20932303241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45977.20932303241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45977.20932303241</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45977.20932303241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45977.20932303241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45977.20932303241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45977.20932303241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45977.20932303241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45977.20932303241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45977.20932303241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45977.20932303241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45977.20932303241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45977.20932303241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45977.20932303241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45977.20932303241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45977.20932303241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45977.20932303241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45977.20932303241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45977.20932303241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45977.20932303241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45977.20932303241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45977.20932303241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45977.20932303241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45977.20932303241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45977.20932303241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45977.20932303241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45977.20932303241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45977.20932303241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45977.20932303241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45977.20932303241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45977.20932303241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45977.20932303241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45977.20932303241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45977.20932303241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45977.20932303241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45977.20932303241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45977.20932303241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45977.20932303241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45977.20932303241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45977.20932303241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45977.20932303241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45977.20932303241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45977.20932303241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45977.20932303241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45977.20932303241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45977.20932303241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45977.20932303241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45977.20932303241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45977.20932303241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45977.20932303241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45977.20932303241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45977.20932303241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45977.20932303241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45977.20932303241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45977.20932303241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45977.20932303241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45977.20932303241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45977.20932303241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45977.20932303241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45977.20932303241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45977.20932303241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45977.20932303241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45977.20932303241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45977.20932303241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45977.20932303241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45977.20932303241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45977.20932303241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45977.20932303241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45977.20932303241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45977.20932303241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45977.20932303241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45977.20932303241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45977.20932303241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45977.20932303241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45977.20932303241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45977.20932303241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45977.20932303241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45977.20932303241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45977.20932303241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45977.20932303241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45977.20932303241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45977.20932303241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45977.20932303241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45977.20932303241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45977.20932303241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45977.20932303241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45977.20932303241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45977.20932303241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45977.20932303241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45977.20932303241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45977.20932303241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45977.20932303241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45977.20932303241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45977.20932303241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45977.20932303241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45977.20932303241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45977.20932303241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45977.20932303241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45977.20932303241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45977.20932303241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45977.20932303241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45977.20932303241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45977.20932303241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45977.20932303241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45977.20932303241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45977.20932303241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45977.20932303241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45977.20932303241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45977.20932303241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45977.20932303241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45977.20932303241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45977.20932303241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45977.20932303241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45977.20932303241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45977.20932303241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45977.20932303241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45977.20932303241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45977.20932303241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45977.20932303241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45977.20932303241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45977.20932303241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45977.20932303241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45977.20932303241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45977.20932303241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45977.20932303241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45977.20932303241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45977.20932303241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45977.20932303241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45977.20932303241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45977.20932303241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45977.20932303241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45977.20932303241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45977.20932303241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45977.20932303241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45977.20932303241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45977.20932303241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45977.20932303241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45977.20932303241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45977.20932303241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45977.20932303241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45977.20932303241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45977.20932303241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45977.20932303241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45977.20932303241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45977.20932303241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45977.20932303241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45977.20932303241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45977.20932303241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45977.20932303241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45977.20932303241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45977.20932303241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45977.20932303241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45977.20932303241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45977.20932303241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45977.20932303241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45977.20932303241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45977.20932303241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45977.20932303241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45977.20932303241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45977.20932303241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45977.20932303241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45977.20932303241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45977.20932303241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45977.20932303241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45977.20932303241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45977.20932303241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45977.20932303241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45977.20932303241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45977.20932303241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45977.20932303241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45977.20932303241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45977.20932303241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45977.20932303241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45977.20932303241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45977.20932303241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45977.20932303241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45977.20932303241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45977.20932303241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45977.20932303241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45977.20932303241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45977.20932303241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45977.20932303241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45977.20932303241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45977.20932303241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45977.20932303241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45977.20932303241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45977.20932303241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45977.20932303241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45977.20932303241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45977.20932303241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45977.20932303241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45977.20932303241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45977.20932303241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45977.20932303241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45977.20932303241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45977.20932303241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45977.20932303241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45977.20932303241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45977.20932303241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45977.20932303241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45977.20932303241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45977.20932303241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45977.20932303241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45977.20932303241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45977.20932303241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45977.20932303241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45977.20932303241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45977.20932303241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45977.20932303241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45977.20932303241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45977.20932303241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45977.20932303241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45977.20932303241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45977.20932303241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45977.20932303241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45977.20932303241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45977.20932303241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45977.20932303241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45977.20932303241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45977.20932303241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45977.20932303241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45977.20932303241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45977.20932303241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45977.20932303241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45977.20932303241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45977.20932303241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45977.20932303241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45977.20932303241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45977.20932303241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45977.20932303241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45977.20932303241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45977.20932303241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45977.20932303241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45977.20932303241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45977.20932303241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45977.20932303241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45977.20932303241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45977.20932303241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45977.20932303241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45977.20932303241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45977.20932303241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45977.20932303241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45977.20932303241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45977.20932303241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45977.20932303241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45977.20932303241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45977.20932303241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45977.20932303241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45977.20932303241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45977.20932303241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45977.20932303241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45977.20932303241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45977.20932303241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45977.20932303241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45977.20932303241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45977.20932303241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45977.20932303241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45977.20932303241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45977.20932303241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45977.20932303241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45977.20932303241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45977.20932303241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45977.20932303241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45977.20932303241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45977.20932303241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45977.20932303241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45977.20932303241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45977.20932303241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45977.20932303241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45977.20932303241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45977.20932303241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45977.20932303241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45977.20932303241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45977.20932303241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45977.20932303241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45977.20932303241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45977.20932303241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45977.20932303241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45977.20932303241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45977.20932303241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45977.20932303241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45977.20932303241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45977.20932303241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45977.20932303241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45977.20932303241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45977.20932303241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45977.20932303241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45977.20932303241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45977.20932303241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45977.20932303241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45977.20932303241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45977.20932303241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45977.20932303241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45977.20932303241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45977.20932303241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45977.20932303241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45977.20932303241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45977.20932303241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45977.20932303241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45977.20932303241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45977.20932303241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45977.20932303241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45977.20932303241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45977.20932303241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45977.20932303241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45977.20932303241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45977.20932303241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45977.20932303241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45977.20932303241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45977.20932303241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45977.20932303241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45977.20932303241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45977.20932303241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45977.20932303241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45977.20932303241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45977.20932303241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45977.20932303241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45977.20932303241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45977.20932303241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45977.20932303241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45977.20932303241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45977.20932303241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45977.20932303241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45977.20932303241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45977.20932303241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45977.20932303241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45977.20932303241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45977.20932303241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45977.20932303241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45977.20932303241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45977.20932303241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45977.20932303241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45977.20932303241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45977.20932303241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45977.20932303241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45977.20932303241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45977.20932303241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45977.20932303241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45977.20932303241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45977.20932303241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45977.20932303241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45977.20932303241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45977.20932303241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45977.20932303241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45977.20932303241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45977.20932303241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45977.20932303241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45977.20932303241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45977.20932303241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45977.20932303241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45977.20932303241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45977.20932303241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45977.20932303241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45977.20932303241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45977.20932303241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45977.20932303241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45977.20932303241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45977.20932303241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45977.20932303241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45977.20932303241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45977.20932303241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45977.20932303241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45977.20932303241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45977.20932303241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45977.20932303241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45977.20932303241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45977.20932303241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45977.20932303241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45977.20932303241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45977.20932303241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45977.20932303241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45977.20932303241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45977.20932303241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45977.20932303241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45977.20932303241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45977.20932303241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45977.20932303241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45977.20932303241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45977.20932303241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45977.20932303241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45977.20932303241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45977.20932303241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45977.20932303241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45977.20932303241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45977.20932303241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45977.20932303241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45977.20932303241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45977.20932303241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45977.20932303241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45977.20932303241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45977.20932303241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45977.20932303241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45977.20932303241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45977.20932303241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45977.20932303241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45977.20932303241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45977.20932303241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45977.20932303241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45977.20932303241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45977.20932303241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45977.20932303241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45977.20932303241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45977.20932303241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45977.20932303241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45977.20932303241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45977.20932303241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45977.20932303241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45977.20932303241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45977.20932303241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45977.20932303241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45977.20932303241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45977.20932303241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45977.20932303241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45977.20932303241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45977.20932303241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45977.20932303241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45977.20932303241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45977.20932303241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45977.20932303241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45977.20932303241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45977.20932303241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45977.20932303241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45977.20932303241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45977.20932303241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45977.20932303241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45977.20932303241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45977.20932303241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45977.20932303241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45977.20932303241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45977.20932303241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45977.20932303241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45977.20932303241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45977.20932303241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45977.20932303241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45977.20932303241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45977.20932303241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45977.20932303241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45977.20932303241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45977.20932303241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45977.20932303241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45977.20932303241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45977.20932303241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45977.20932303241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45977.20932303241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45977.20932303241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45977.20932303241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45977.20932303241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45977.20932303241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45977.20932303241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45977.20932303241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45977.20932303241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45977.20932303241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45977.20932303241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45977.20932303241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45977.20932303241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45977.20932303241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45977.20932303241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45977.20932303241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45977.20932303241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45977.20932303241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45977.20932303241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45977.20932303241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45977.20932303241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45977.20932303241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45977.20932303241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45977.20932303241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45977.20932303241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45977.20932303241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45977.20932303241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45977.20932303241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45977.20932303241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45977.20932303241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45977.20932303241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45977.20932303241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45977.20932303241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45977.20932303241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45977.20932303241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45977.20932303241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45977.20932303241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45977.20932303241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45977.20932303241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45977.20932303241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45977.20932303241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45977.20932303241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45977.20932303241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45977.20932303241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45977.20932303241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45977.20932303241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45977.20932303241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45977.20932303241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45977.20932303241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45977.20932303241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45977.20932303241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45977.20932303241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45977.20932303241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45977.20932303241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45977.20932303241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45977.20932303241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45977.20932303241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45977.20932303241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45977.20932303241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45977.20932303241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45977.20932303241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45977.20932303241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45977.20932303241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45977.20932303241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45977.20932303241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45977.20932303241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45977.20932303241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45977.20932303241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45977.20932303241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45977.20932303241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45977.20932303241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45977.20932303241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45977.20932303241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45977.20932303241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45977.20932303241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45977.20932303241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45977.20932303241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45977.20932303241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45977.20932303241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45977.20932303241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45977.20932303241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45977.20932303241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45977.20932303241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45977.20932303241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45977.20932303241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45977.20932303241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45977.20932303241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45977.20932303241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45977.20932303241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45977.20932303241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45977.20932303241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45977.20932303241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45977.20932303241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45977.20932303241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45977.20932303241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45977.20932303241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45977.20932303241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45977.20932303241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45977.20932303241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45977.20932303241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45977.20932303241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45977.20932303241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45977.20932303241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45977.20932303241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45977.20932303241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45977.20932303241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45977.20932303241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45977.20932303241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45977.20932303241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45977.20932303241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45977.20932303241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45977.20932303241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45977.20932303241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45977.20932303241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45977.20932303241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45977.20932303241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45977.20932303241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45977.20932303241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45977.20932303241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45977.20932303241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45977.20932303241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45977.20932303241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45977.20932303241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45977.20932303241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45977.20932303241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45977.20932303241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45977.20932303241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45977.20932303241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45977.20932303241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45977.20932303241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45977.20932303241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45977.20932303241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45977.20932303241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45977.20932303241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45977.20932303241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45977.20932303241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45977.20932303241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45977.20932303241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45977.20932303241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45977.20932303241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45977.20932303241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45977.20932303241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45977.20932303241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45977.20932303241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45977.20932303241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45977.20932303241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45977.20932303241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45977.20932303241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45977.20932303241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45977.20932303241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45977.20932303241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45977.20932303241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45977.20932303241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45977.20932303241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45977.20932303241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45977.20932303241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45977.20932303241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45977.20932303241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45977.20932303241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45977.20932303241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45977.20932303241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45977.20932303241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45977.20932303241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45977.20932303241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45977.20932303241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45977.20932303241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45977.20932303241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45977.20932303241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45977.20932303241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45977.20932303241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45977.20932303241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45977.20932303241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45977.20932303241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45977.20932303241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45977.20932303241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45977.20932303241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45977.20932303241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45977.20932303241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45977.20932303241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45977.20932303241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45977.20932303241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45977.20932303241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45977.20932303241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45977.20932303241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45977.20932303241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45977.20932303241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45977.20932303241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45977.20932303241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45977.20932303241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45977.20932303241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45977.20932303241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45977.20932303241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45977.20932303241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45977.20932303241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45977.20932303241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45977.20932303241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45977.20932303241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45977.20932303241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45977.20932303241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45977.20932303241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45977.20932303241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45977.20932303241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45977.20932303241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45977.20932303241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45977.20932303241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45977.20932303241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45977.20932303241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45977.20932303241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45977.20932303241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45977.20932303241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45977.20932303241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45977.20932303241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45977.20932303241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45977.20932303241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45977.20932303241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45977.20932303241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45977.20932303241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45977.20932303241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45977.20932303241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45977.20932303241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45977.20932303241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45977.20932303241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45977.20932303241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45977.20932303241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45977.20932303241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45977.20932303241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45977.20932303241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45977.20932303241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45977.20932303241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45977.20932303241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45977.20932303241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45977.20932303241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45977.20932303241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45977.20932303241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45977.20932303241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45977.20932303241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45977.20932303241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45977.20932303241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45977.20932303241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45977.20932303241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45977.20932303241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45977.20932303241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45977.20932303241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45977.20932303241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45977.20932303241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45977.20932303241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45977.20932303241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45977.20932303241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45977.20932303241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45977.20932303241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45977.20932303241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45977.20932303241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45977.20932303241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45977.20932303241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45977.20932303241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45977.20932303241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45977.20932303241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45977.20932303241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45977.20932303241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45977.20932303241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45977.20932303241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45977.20932303241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45977.20932303241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45977.20932303241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45977.20932303241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45977.20932303241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45977.20932303241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45977.20932303241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45977.20932303241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45977.20932303241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45977.20932303241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45977.20932303241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45977.20932303241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45977.20932303241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45977.20932303241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45977.20932303241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45977.20932303241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45977.20932303241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45977.20932303241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45977.20932303241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45977.20932303241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45977.20932303241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45977.20932303241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45977.20932303241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45977.20932303241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45977.20932303241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45977.20932303241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45977.20932303241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45977.20932303241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45977.20932303241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45977.20932303241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45977.20932303241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45977.20932303241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45977.20932303241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45977.20932303241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45977.20932303241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45977.20932303241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45977.20932303241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45977.20932303241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45977.20932303241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45977.20932303241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45977.20932303241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45977.20932303241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45977.20932303241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45977.20932303241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45977.20932303241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45977.20932303241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45977.20932303241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45977.20932303241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45977.20932303241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45977.20932303241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45977.20932303241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45977.20932303241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45977.20932303241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45977.20932303241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45977.20932303241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45977.20932303241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45977.20932303241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45977.20932303241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45977.20932303241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45977.20932303241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45977.20932303241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45977.20932303241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45977.20932303241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45977.20932303241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45977.20932303241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45977.20932303241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45977.20932303241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45977.20932303241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45977.20932303241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45977.20932303241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45977.20932303241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45977.20932303241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45977.20932303241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45977.20932303241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45977.20932303241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45977.20932303241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45977.20932303241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45977.20932303241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45977.20932303241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45977.20932303241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45977.20932303241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45977.20932303241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45977.20932303241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45977.20932303241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45977.20932303241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45977.20932303241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45977.20932303241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45977.20932303241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45977.20932303241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45977.20932303241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45977.20932303241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45977.20932303241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45977.20932303241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45977.20932303241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45977.20932303241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45977.20932303241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45977.20932303241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45977.20932303241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45977.20932303241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45977.20932303241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45977.20932303241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45977.20932303241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45977.20932303241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45977.20932303241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45977.20932303241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45977.20932303241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45977.20932303241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45977.20932303241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45977.20932303241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45977.20932303241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45977.20932303241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45977.20932303241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45977.20932303241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45977.20932303241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45977.20932303241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45977.20932303241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45977.20932303241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45977.20932303241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45977.20932303241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45977.20932303241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45977.20932303241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45977.20932303241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45977.20932303241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45977.20932303241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45977.20932303241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45977.20932303241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45977.20932303241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45977.20932303241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45977.20932303241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45977.20932303241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45977.20932303241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45977.20932303241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45977.20932303241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45977.20932303241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45977.20932303241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45977.20932303241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45977.20932303241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45977.20932303241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45977.20932303241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45977.20932303241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45977.20932303241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45977.20932303241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45977.20932303241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45977.20932303241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45977.20932303241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45977.20932303241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45977.20932303241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45977.20932303241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45977.20932303241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45977.20932303241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45977.20932303241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45977.20932303241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45977.20932303241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45977.20932303241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45977.20932303241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45977.20932303241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45977.20932303241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45977.20932303241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45977.20932303241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45977.20932303241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45977.20932303241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45977.20932303241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45977.20932303241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45977.20932303241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45977.20932303241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45977.20932303241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45977.20932303241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45977.20932303241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45977.20932303241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45977.20932303241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45977.20932303241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45977.20932303241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45977.20932303241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45977.20932303241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45977.20932303241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45977.20932303241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45977.20932303241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45977.20932303241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45977.20932303241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45977.20932303241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45977.20932303241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45977.20932303241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45977.20932303241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45977.20932303241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45977.20932303241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45977.20932303241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45977.20932303241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45977.20932303241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45977.20932303241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45977.20932303241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45977.20932303241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45977.20932303241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45977.20932303241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45977.20932303241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45977.20932303241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45977.20932303241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45977.20932303241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45977.20932303241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45977.20932303241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45977.20932303241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45977.20932303241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45977.20932303241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45977.20932303241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45977.20932303241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45977.20932303241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45977.20932303241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45977.20932303241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45977.20932303241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45977.20932303241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45977.20932303241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45977.20932303241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45977.20932303241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45977.20932303241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45977.20932303241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45977.20932303241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45977.20932303241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45977.20932303241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45977.20932303241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45977.20932303241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45977.20932303241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45977.20932303241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45977.20932303241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45977.20932303241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45977.20932303241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45977.20932303241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45977.20932303241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45977.20932303241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45977.20932303241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45977.20932303241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45977.20932303241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45977.20932303241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45977.20932303241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45977.20932303241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45977.20932303241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45977.20932303241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45977.20932303241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45977.20932303241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45977.20932303241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45977.20932303241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45977.20932303241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45977.20932303241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45977.20932303241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45977.20932303241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45977.20932303241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45977.20932303241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45977.20932303241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45977.20932303241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45977.20932303241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45977.20932303241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45977.20932303241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45977.20932303241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45977.20932303241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45977.20932303241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45977.20932303241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45977.20932303241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45977.20932303241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45977.20932303241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45977.20932303241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45977.20932303241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45977.20932303241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45977.20932303241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45977.20932303241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45977.20932303241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45977.20932303241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45977.20932303241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45977.20932303241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45977.20932303241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45977.20932303241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45977.20932303241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45977.20932303241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45977.20932303241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45977.20932303241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45977.20932303241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45977.20932303241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45977.20932303241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45977.20932303241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45977.20932303241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45977.20932303241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45977.20932303241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45977.20932303241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45977.20932303241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45977.20932303241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45977.20932303241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45977.20932303241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45977.20932303241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45977.20932303241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45977.20932303241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45977.20932303241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45977.20932303241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45977.20932303241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45977.20932303241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45977.20932303241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45977.20932303241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45977.20932303241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45977.20932303241</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273.72860543981369</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0.62021423611440696</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0.42304988425894408</v>
      </c>
      <c r="H4" s="96">
        <v>45976.780682870369</v>
      </c>
      <c r="I4" s="135" t="str">
        <f>IFERROR(VLOOKUP(D4,DB!A:F,6,0),"")</f>
        <v>Generator-SG</v>
      </c>
      <c r="J4" s="135" t="str">
        <f>IFERROR(VLOOKUP(D4,DB!A:G,7,0),"")</f>
        <v>No BB Shifted</v>
      </c>
      <c r="K4" s="98" t="s">
        <v>39121</v>
      </c>
      <c r="L4" s="92" t="str">
        <f>IFERROR(VLOOKUP(D4,DB!A:I,9,0),"")</f>
        <v>Latis</v>
      </c>
    </row>
    <row r="5" spans="1:16" ht="15" customHeight="1">
      <c r="A5" s="135" t="s">
        <v>39122</v>
      </c>
      <c r="B5" s="135" t="str">
        <f>IFERROR(VLOOKUP(D5,DB!A:K,11,0),"")</f>
        <v>R4</v>
      </c>
      <c r="C5" s="94">
        <v>1</v>
      </c>
      <c r="D5" s="92" t="s">
        <v>36693</v>
      </c>
      <c r="E5" s="95" t="s">
        <v>39021</v>
      </c>
      <c r="F5" s="96">
        <v>45977.092916666668</v>
      </c>
      <c r="G5" s="97">
        <f ca="1">IFERROR(NOW()-F5,"")</f>
        <v>0.11640636574156815</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45977.20932303241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45977.20932303241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45977.20932303241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45977.20932303241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45977.20932303241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45977.20932303241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45977.20932303241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45977.20932303241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45977.20932303241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45977.20932303241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45977.20932303241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45977.20932303241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45977.20932303241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45977.20932303241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45977.20932303241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45977.20932303241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45977.20932303241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45977.20932303241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45977.20932303241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45977.20932303241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45977.20932303241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45977.20932303241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45977.20932303241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45977.20932303241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45977.20932303241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45977.20932303241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45977.20932303241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45977.20932303241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45977.20932303241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45977.20932303241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45977.20932303241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45977.20932303241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45977.20932303241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45977.20932303241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45977.20932303241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45977.20932303241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45977.20932303241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45977.20932303241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45977.20932303241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45977.20932303241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45977.20932303241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45977.20932303241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45977.20932303241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45977.20932303241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45977.20932303241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45977.20932303241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45977.20932303241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45977.20932303241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45977.20932303241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45977.20932303241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45977.20932303241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45977.20932303241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45977.20932303241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45977.20932303241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45977.20932303241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45977.20932303241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45977.20932303241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45977.20932303241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45977.20932303241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45977.20932303241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45977.20932303241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45977.20932303241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45977.20932303241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45977.20932303241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45977.20932303241</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45977.20932303241</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45977.20932303241</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45977.20932303241</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45977.20932303241</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45977.20932303241</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45977.20932303241</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45977.20932303241</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45977.20932303241</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45977.20932303241</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45977.20932303241</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45977.20932303241</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45977.20932303241</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8"/>
  <sheetViews>
    <sheetView workbookViewId="0">
      <selection activeCell="D8" sqref="D8"/>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39124</v>
      </c>
      <c r="B2" s="37" t="str">
        <f>IFERROR(VLOOKUP(D2,DB!A:K,11,0),"")</f>
        <v>R5</v>
      </c>
      <c r="C2" s="37">
        <v>3</v>
      </c>
      <c r="D2" s="107" t="s">
        <v>36011</v>
      </c>
      <c r="E2" s="37" t="s">
        <v>39021</v>
      </c>
      <c r="F2" s="38">
        <v>45891.832060185188</v>
      </c>
      <c r="G2" s="116">
        <f ca="1">IFERROR(NOW()-F2,"")</f>
        <v>85.377262847221573</v>
      </c>
      <c r="H2" s="38">
        <v>45891.790393518517</v>
      </c>
      <c r="I2" s="37" t="str">
        <f>IFERROR(VLOOKUP(D2,DB!A:F,6,0),"")</f>
        <v>Generator-SG</v>
      </c>
      <c r="J2" s="37" t="str">
        <f>IFERROR(VLOOKUP(D2,DB!A:G,7,0),"")</f>
        <v>Vandalized</v>
      </c>
      <c r="K2" s="37" t="s">
        <v>39125</v>
      </c>
      <c r="L2" s="37" t="str">
        <f>IFERROR(VLOOKUP(D2,DB!A:I,9,0),"")</f>
        <v>Latis</v>
      </c>
      <c r="M2" s="106"/>
    </row>
    <row r="3" spans="1:13" ht="30">
      <c r="A3" s="37" t="s">
        <v>39126</v>
      </c>
      <c r="B3" s="37" t="str">
        <f>IFERROR(VLOOKUP(D3,DB!A:K,11,0),"")</f>
        <v>R5</v>
      </c>
      <c r="C3" s="37">
        <v>1</v>
      </c>
      <c r="D3" s="37" t="s">
        <v>33268</v>
      </c>
      <c r="E3" s="37" t="s">
        <v>39024</v>
      </c>
      <c r="F3" s="38">
        <v>45926.188877314817</v>
      </c>
      <c r="G3" s="116">
        <f t="shared" ref="G3" ca="1" si="0">IFERROR(NOW()-F3,"")</f>
        <v>51.020445717593248</v>
      </c>
      <c r="H3" s="38">
        <v>45926.158159722225</v>
      </c>
      <c r="I3" s="37" t="str">
        <f>IFERROR(VLOOKUP(D3,DB!A:F,6,0),"")</f>
        <v>SCECO</v>
      </c>
      <c r="J3" s="37" t="str">
        <f>IFERROR(VLOOKUP(D3,DB!A:G,7,0),"")</f>
        <v>Good</v>
      </c>
      <c r="K3" s="37" t="s">
        <v>39127</v>
      </c>
      <c r="L3" s="37" t="str">
        <f>IFERROR(VLOOKUP(D3,DB!A:I,9,0),"")</f>
        <v>Latis</v>
      </c>
      <c r="M3" s="106"/>
    </row>
    <row r="4" spans="1:13" ht="48" customHeight="1">
      <c r="A4" s="124" t="s">
        <v>39128</v>
      </c>
      <c r="B4" s="124" t="str">
        <f>IFERROR(VLOOKUP(D4,DB!A:K,11,0),"")</f>
        <v>R5</v>
      </c>
      <c r="C4" s="124">
        <v>1</v>
      </c>
      <c r="D4" s="124" t="s">
        <v>34758</v>
      </c>
      <c r="E4" s="124" t="s">
        <v>39024</v>
      </c>
      <c r="F4" s="125">
        <v>45948.661111111112</v>
      </c>
      <c r="G4" s="126">
        <f t="shared" ref="G4" ca="1" si="1">IFERROR(NOW()-F4,"")</f>
        <v>28.548211921297479</v>
      </c>
      <c r="H4" s="125">
        <v>45948.661111111112</v>
      </c>
      <c r="I4" s="124" t="str">
        <f>IFERROR(VLOOKUP(D4,DB!A:F,6,0),"")</f>
        <v>SCECO</v>
      </c>
      <c r="J4" s="124" t="str">
        <f>IFERROR(VLOOKUP(D4,DB!A:G,7,0),"")</f>
        <v>Dead</v>
      </c>
      <c r="K4" s="124" t="s">
        <v>39129</v>
      </c>
      <c r="L4" s="124" t="str">
        <f>IFERROR(VLOOKUP(D4,DB!A:I,9,0),"")</f>
        <v>Latis</v>
      </c>
    </row>
    <row r="5" spans="1:13" ht="30.75">
      <c r="A5" s="124" t="s">
        <v>39130</v>
      </c>
      <c r="B5" s="124" t="s">
        <v>5443</v>
      </c>
      <c r="C5" s="124">
        <v>1</v>
      </c>
      <c r="D5" s="124" t="s">
        <v>32330</v>
      </c>
      <c r="E5" s="124" t="s">
        <v>39021</v>
      </c>
      <c r="F5" s="125">
        <v>45968.848599537036</v>
      </c>
      <c r="G5" s="126">
        <v>0.54726851851851854</v>
      </c>
      <c r="H5" s="125">
        <v>45968.827465277776</v>
      </c>
      <c r="I5" s="124" t="s">
        <v>22</v>
      </c>
      <c r="J5" s="124" t="s">
        <v>65</v>
      </c>
      <c r="K5" s="124" t="s">
        <v>39131</v>
      </c>
      <c r="L5" s="124" t="s">
        <v>8145</v>
      </c>
    </row>
    <row r="6" spans="1:13">
      <c r="A6" s="124" t="s">
        <v>39132</v>
      </c>
      <c r="B6" s="124" t="str">
        <f>IFERROR(VLOOKUP(D6,DB!A:K,11,0),"")</f>
        <v>R5</v>
      </c>
      <c r="C6" s="124"/>
      <c r="D6" s="124" t="s">
        <v>33027</v>
      </c>
      <c r="E6" s="124" t="s">
        <v>39021</v>
      </c>
      <c r="F6" s="158">
        <v>45977.009479166663</v>
      </c>
      <c r="G6" s="126">
        <f t="shared" ref="G6:G31" ca="1" si="2">IFERROR(NOW()-F6,"")</f>
        <v>0.1998438657465158</v>
      </c>
      <c r="H6" s="158">
        <v>45976.947858796295</v>
      </c>
      <c r="I6" s="124" t="str">
        <f>IFERROR(VLOOKUP(D6,DB!A:F,6,0),"")</f>
        <v>SCECO</v>
      </c>
      <c r="J6" s="124" t="str">
        <f>IFERROR(VLOOKUP(D6,DB!A:G,7,0),"")</f>
        <v>No BB Design</v>
      </c>
      <c r="K6" s="124" t="s">
        <v>39133</v>
      </c>
      <c r="L6" s="124" t="str">
        <f>IFERROR(VLOOKUP(D6,DB!A:I,9,0),"")</f>
        <v>Latis</v>
      </c>
    </row>
    <row r="7" spans="1:13">
      <c r="A7" s="124"/>
      <c r="B7" s="124" t="str">
        <f>IFERROR(VLOOKUP(D7,DB!A:K,11,0),"")</f>
        <v/>
      </c>
      <c r="C7" s="124"/>
      <c r="D7" s="124"/>
      <c r="E7" s="124"/>
      <c r="F7" s="124"/>
      <c r="G7" s="126">
        <f t="shared" ca="1" si="2"/>
        <v>45977.20932303241</v>
      </c>
      <c r="H7" s="124"/>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45977.20932303241</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45977.20932303241</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45977.20932303241</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45977.20932303241</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45977.20932303241</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45977.20932303241</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45977.20932303241</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45977.20932303241</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45977.20932303241</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45977.20932303241</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45977.20932303241</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45977.20932303241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45977.20932303241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45977.20932303241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45977.20932303241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45977.20932303241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45977.20932303241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4">
        <f t="shared" ca="1" si="2"/>
        <v>45977.20932303241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45977.20932303241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45977.20932303241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45977.20932303241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45977.20932303241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45977.20932303241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45977.20932303241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ref="G32:G95" ca="1" si="3">IFERROR(NOW()-F32,"")</f>
        <v>45977.20932303241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3"/>
        <v>45977.20932303241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45977.20932303241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45977.20932303241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45977.20932303241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45977.20932303241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45977.20932303241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45977.20932303241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45977.20932303241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45977.20932303241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45977.20932303241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45977.20932303241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45977.20932303241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45977.20932303241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45977.20932303241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45977.20932303241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45977.20932303241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45977.20932303241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45977.20932303241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45977.20932303241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45977.20932303241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45977.20932303241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45977.20932303241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45977.20932303241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45977.20932303241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45977.20932303241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45977.20932303241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45977.20932303241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45977.20932303241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45977.20932303241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45977.20932303241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45977.20932303241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45977.20932303241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45977.20932303241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45977.20932303241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45977.20932303241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45977.20932303241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45977.20932303241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45977.20932303241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45977.20932303241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45977.20932303241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45977.20932303241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45977.20932303241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45977.20932303241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45977.20932303241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45977.20932303241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45977.20932303241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45977.20932303241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45977.20932303241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45977.20932303241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45977.20932303241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45977.20932303241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45977.20932303241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45977.20932303241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45977.20932303241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45977.20932303241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45977.20932303241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45977.20932303241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45977.20932303241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45977.20932303241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45977.20932303241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45977.20932303241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45977.20932303241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45977.20932303241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4">IFERROR(NOW()-F96,"")</f>
        <v>45977.20932303241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4"/>
        <v>45977.20932303241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45977.20932303241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45977.20932303241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45977.20932303241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45977.20932303241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45977.20932303241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45977.20932303241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45977.20932303241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45977.20932303241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45977.20932303241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45977.20932303241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45977.20932303241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45977.20932303241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45977.20932303241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45977.20932303241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45977.20932303241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45977.20932303241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45977.20932303241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45977.20932303241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45977.20932303241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45977.20932303241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45977.20932303241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45977.20932303241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45977.20932303241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45977.20932303241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45977.20932303241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45977.20932303241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45977.20932303241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45977.20932303241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45977.20932303241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45977.20932303241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45977.20932303241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45977.20932303241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45977.20932303241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45977.20932303241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45977.20932303241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45977.20932303241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45977.20932303241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45977.20932303241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45977.20932303241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45977.20932303241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45977.20932303241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45977.20932303241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45977.20932303241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45977.20932303241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45977.20932303241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45977.20932303241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45977.20932303241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45977.20932303241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45977.20932303241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45977.20932303241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45977.20932303241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45977.20932303241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45977.20932303241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45977.20932303241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45977.20932303241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45977.20932303241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45977.20932303241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45977.20932303241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45977.20932303241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45977.20932303241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45977.20932303241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45977.20932303241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5">IFERROR(NOW()-F160,"")</f>
        <v>45977.20932303241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5"/>
        <v>45977.20932303241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45977.20932303241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45977.20932303241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45977.20932303241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45977.20932303241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45977.20932303241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45977.20932303241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45977.20932303241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45977.20932303241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45977.20932303241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45977.20932303241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45977.20932303241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45977.20932303241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45977.20932303241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45977.20932303241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45977.20932303241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45977.20932303241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45977.20932303241</v>
      </c>
      <c r="H178" s="124"/>
      <c r="I178" s="124" t="str">
        <f>IFERROR(VLOOKUP(D178,DB!A:F,6,0),"")</f>
        <v/>
      </c>
      <c r="J178" s="124" t="str">
        <f>IFERROR(VLOOKUP(D178,DB!A:G,7,0),"")</f>
        <v/>
      </c>
      <c r="K178" s="124"/>
      <c r="L178" s="124" t="str">
        <f>IFERROR(VLOOKUP(D178,DB!A:I,9,0),"")</f>
        <v/>
      </c>
    </row>
    <row r="179" spans="1:12">
      <c r="A179" s="124"/>
      <c r="B179" s="124"/>
      <c r="C179" s="124"/>
      <c r="D179" s="124"/>
      <c r="E179" s="124"/>
      <c r="F179" s="124"/>
      <c r="G179" s="124"/>
      <c r="H179" s="124"/>
      <c r="I179" s="124"/>
      <c r="J179" s="124"/>
      <c r="K179" s="124"/>
      <c r="L179" s="124"/>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sheetData>
  <dataValidations count="2">
    <dataValidation allowBlank="1" showInputMessage="1" showErrorMessage="1" sqref="E1" xr:uid="{920C6338-E771-4DAE-8C89-92A9093EA4DE}"/>
    <dataValidation type="list" allowBlank="1" showInputMessage="1" showErrorMessage="1" sqref="E2:E1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45977.20932303241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45977.20932303241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45977.20932303241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45977.20932303241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45977.20932303241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45977.20932303241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45977.20932303241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45977.20932303241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45977.20932303241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45977.20932303241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45977.20932303241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45977.20932303241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45977.20932303241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45977.20932303241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45977.20932303241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45977.20932303241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45977.20932303241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45977.20932303241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45977.20932303241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45977.20932303241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45977.20932303241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45977.20932303241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45977.20932303241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45977.20932303241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45977.20932303241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45977.20932303241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45977.20932303241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45977.20932303241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45977.20932303241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45977.20932303241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45977.20932303241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45977.20932303241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45977.20932303241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45977.20932303241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45977.20932303241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45977.20932303241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45977.20932303241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45977.20932303241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45977.20932303241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45977.20932303241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45977.20932303241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45977.20932303241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45977.20932303241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45977.20932303241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45977.20932303241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45977.20932303241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45977.20932303241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45977.20932303241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45977.20932303241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45977.20932303241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45977.20932303241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45977.20932303241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45977.20932303241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45977.20932303241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45977.20932303241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45977.20932303241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45977.20932303241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45977.20932303241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45977.20932303241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45977.20932303241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45977.20932303241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45977.20932303241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45977.20932303241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45977.20932303241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45977.20932303241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45977.20932303241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45977.20932303241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45977.20932303241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45977.20932303241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45977.20932303241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45977.20932303241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45977.20932303241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45977.20932303241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45977.20932303241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45977.20932303241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45977.20932303241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45977.20932303241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45977.20932303241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45977.20932303241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45977.20932303241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45977.20932303241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45977.20932303241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45977.20932303241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45977.20932303241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45977.20932303241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45977.20932303241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45977.20932303241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45977.20932303241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45977.20932303241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45977.20932303241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45977.20932303241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45977.20932303241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45977.20932303241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45977.20932303241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45977.20932303241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45977.20932303241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45977.20932303241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45977.20932303241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45977.20932303241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45977.20932303241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45977.20932303241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45977.20932303241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45977.20932303241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45977.20932303241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45977.20932303241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45977.20932303241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45977.20932303241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45977.20932303241</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2025-11-16T02:02:17Z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